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6" windowWidth="9372" windowHeight="4968" tabRatio="949" activeTab="5"/>
  </bookViews>
  <sheets>
    <sheet name="Formula 1" sheetId="1" r:id="rId1"/>
    <sheet name="DHORC F1" sheetId="2" r:id="rId2"/>
    <sheet name="Modified" sheetId="3" r:id="rId3"/>
    <sheet name="Wizzard" sheetId="4" r:id="rId4"/>
    <sheet name="AM 18 drivers" sheetId="5" r:id="rId5"/>
    <sheet name="PM 18 drivers" sheetId="6" r:id="rId6"/>
  </sheets>
  <definedNames/>
  <calcPr fullCalcOnLoad="1"/>
</workbook>
</file>

<file path=xl/sharedStrings.xml><?xml version="1.0" encoding="utf-8"?>
<sst xmlns="http://schemas.openxmlformats.org/spreadsheetml/2006/main" count="313" uniqueCount="81">
  <si>
    <t>Pl</t>
  </si>
  <si>
    <t>tot1</t>
  </si>
  <si>
    <t>tot4</t>
  </si>
  <si>
    <t>tot2</t>
  </si>
  <si>
    <t>tot3</t>
  </si>
  <si>
    <t>tot5</t>
  </si>
  <si>
    <t>tot6</t>
  </si>
  <si>
    <t>tot7</t>
  </si>
  <si>
    <t xml:space="preserve"> </t>
  </si>
  <si>
    <t>Best
heat</t>
  </si>
  <si>
    <t>time</t>
  </si>
  <si>
    <t>qf
pos</t>
  </si>
  <si>
    <t>Best 3 heats</t>
  </si>
  <si>
    <t>Total of 4 heats</t>
  </si>
  <si>
    <t>4 heats average</t>
  </si>
  <si>
    <t>LAPS</t>
  </si>
  <si>
    <t>Average of 4</t>
  </si>
  <si>
    <t>Best in heats</t>
  </si>
  <si>
    <t>LAPTIME</t>
  </si>
  <si>
    <t>In final</t>
  </si>
  <si>
    <t>best in final</t>
  </si>
  <si>
    <t>Most in any 1 race</t>
  </si>
  <si>
    <t>best
overall</t>
  </si>
  <si>
    <t>laps</t>
  </si>
  <si>
    <t>qf</t>
  </si>
  <si>
    <t>name</t>
  </si>
  <si>
    <t>club</t>
  </si>
  <si>
    <t>Lap
Length</t>
  </si>
  <si>
    <t>MPH</t>
  </si>
  <si>
    <t>Top</t>
  </si>
  <si>
    <t>Speeds</t>
  </si>
  <si>
    <t xml:space="preserve">DRIVER </t>
  </si>
  <si>
    <t>Time</t>
  </si>
  <si>
    <t>Laps</t>
  </si>
  <si>
    <t>DRIVER</t>
  </si>
  <si>
    <t>SCROLL DOWN</t>
  </si>
  <si>
    <t>Mitchell</t>
  </si>
  <si>
    <t>Phil</t>
  </si>
  <si>
    <t>Martin A</t>
  </si>
  <si>
    <t>John K</t>
  </si>
  <si>
    <t>Jamie K</t>
  </si>
  <si>
    <t>John O</t>
  </si>
  <si>
    <t>Martin H</t>
  </si>
  <si>
    <t xml:space="preserve">Andy </t>
  </si>
  <si>
    <t>Tony</t>
  </si>
  <si>
    <t>wayne</t>
  </si>
  <si>
    <t>Liam</t>
  </si>
  <si>
    <t>Dave</t>
  </si>
  <si>
    <t>Claire</t>
  </si>
  <si>
    <t>Alan</t>
  </si>
  <si>
    <t>Roy</t>
  </si>
  <si>
    <t>Jim</t>
  </si>
  <si>
    <t>Deane</t>
  </si>
  <si>
    <t>Jamie S</t>
  </si>
  <si>
    <t>John Kelly</t>
  </si>
  <si>
    <t>Jamie Kelly</t>
  </si>
  <si>
    <t>Deane Walpole</t>
  </si>
  <si>
    <t>Tony stacey</t>
  </si>
  <si>
    <t>Martin Hill</t>
  </si>
  <si>
    <t>Alan Bullock</t>
  </si>
  <si>
    <t>Liam Smith</t>
  </si>
  <si>
    <t>John Ovens</t>
  </si>
  <si>
    <t>Roy Masters</t>
  </si>
  <si>
    <t>Jamie sismey</t>
  </si>
  <si>
    <t>Andy Whorton</t>
  </si>
  <si>
    <t>Jim Kelly</t>
  </si>
  <si>
    <t>DHORC</t>
  </si>
  <si>
    <t>Dave Rouse</t>
  </si>
  <si>
    <t>MBR</t>
  </si>
  <si>
    <t>LHORC</t>
  </si>
  <si>
    <t>HOSS</t>
  </si>
  <si>
    <t>Wayne Lander</t>
  </si>
  <si>
    <t>Phil Rees</t>
  </si>
  <si>
    <t>Martin Allsopp</t>
  </si>
  <si>
    <t>Claire Bullock</t>
  </si>
  <si>
    <t>Mitchell Warren</t>
  </si>
  <si>
    <t>Tony Stacey</t>
  </si>
  <si>
    <t>Jamie Sismey</t>
  </si>
  <si>
    <t>Martin Allsop</t>
  </si>
  <si>
    <t>John kelly</t>
  </si>
  <si>
    <t>Chassis Tyco unless noted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</si>
</sst>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"/>
    <numFmt numFmtId="175" formatCode="[$-809]dd\ mmmm\ yyyy"/>
  </numFmts>
  <fonts count="3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sz val="8"/>
      <color indexed="8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29"/>
      <name val="Verdana"/>
      <family val="2"/>
    </font>
    <font>
      <sz val="12"/>
      <name val="Verdana"/>
      <family val="2"/>
    </font>
    <font>
      <b/>
      <sz val="29"/>
      <color indexed="17"/>
      <name val="Verdana"/>
      <family val="2"/>
    </font>
    <font>
      <b/>
      <sz val="12"/>
      <color indexed="17"/>
      <name val="Verdana"/>
      <family val="2"/>
    </font>
    <font>
      <b/>
      <sz val="10"/>
      <color indexed="17"/>
      <name val="Arial"/>
      <family val="2"/>
    </font>
    <font>
      <sz val="18"/>
      <name val="Arial"/>
      <family val="0"/>
    </font>
    <font>
      <b/>
      <sz val="20"/>
      <color indexed="10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9"/>
      <name val="Verdana"/>
      <family val="2"/>
    </font>
    <font>
      <b/>
      <sz val="9"/>
      <color indexed="10"/>
      <name val="Arial"/>
      <family val="2"/>
    </font>
    <font>
      <b/>
      <sz val="9"/>
      <color indexed="10"/>
      <name val="Verdana"/>
      <family val="2"/>
    </font>
    <font>
      <b/>
      <sz val="9"/>
      <color indexed="61"/>
      <name val="Arial"/>
      <family val="2"/>
    </font>
    <font>
      <b/>
      <sz val="9"/>
      <color indexed="61"/>
      <name val="Verdana"/>
      <family val="2"/>
    </font>
    <font>
      <sz val="10"/>
      <color indexed="9"/>
      <name val="Arial"/>
      <family val="0"/>
    </font>
    <font>
      <sz val="10"/>
      <color indexed="10"/>
      <name val="Arial"/>
      <family val="2"/>
    </font>
    <font>
      <sz val="10"/>
      <color indexed="61"/>
      <name val="Arial"/>
      <family val="2"/>
    </font>
    <font>
      <sz val="9"/>
      <name val="Arial"/>
      <family val="2"/>
    </font>
    <font>
      <sz val="10"/>
      <color indexed="10"/>
      <name val="Verdana"/>
      <family val="2"/>
    </font>
    <font>
      <sz val="10"/>
      <color indexed="61"/>
      <name val="Verdana"/>
      <family val="2"/>
    </font>
  </fonts>
  <fills count="1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</fills>
  <borders count="8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>
        <color indexed="45"/>
      </right>
      <top style="thin"/>
      <bottom>
        <color indexed="63"/>
      </bottom>
    </border>
    <border>
      <left style="thin">
        <color indexed="45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>
        <color indexed="45"/>
      </right>
      <top style="medium"/>
      <bottom style="thin"/>
    </border>
    <border>
      <left style="thin">
        <color indexed="45"/>
      </left>
      <right style="medium"/>
      <top style="medium"/>
      <bottom style="thin"/>
    </border>
    <border>
      <left style="thin"/>
      <right style="thin">
        <color indexed="45"/>
      </right>
      <top style="thin"/>
      <bottom style="thin"/>
    </border>
    <border>
      <left style="thin">
        <color indexed="45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>
        <color indexed="45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>
        <color indexed="45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double">
        <color indexed="17"/>
      </left>
      <right style="thin">
        <color indexed="17"/>
      </right>
      <top style="double">
        <color indexed="17"/>
      </top>
      <bottom style="thin">
        <color indexed="17"/>
      </bottom>
    </border>
    <border>
      <left style="double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 style="double">
        <color indexed="17"/>
      </right>
      <top style="double">
        <color indexed="17"/>
      </top>
      <bottom style="thin">
        <color indexed="17"/>
      </bottom>
    </border>
    <border>
      <left style="thin">
        <color indexed="17"/>
      </left>
      <right style="double">
        <color indexed="17"/>
      </right>
      <top style="thin">
        <color indexed="17"/>
      </top>
      <bottom style="thin">
        <color indexed="17"/>
      </bottom>
    </border>
    <border>
      <left style="double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 style="double">
        <color indexed="17"/>
      </right>
      <top style="thin">
        <color indexed="17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double">
        <color indexed="17"/>
      </left>
      <right style="thin">
        <color indexed="17"/>
      </right>
      <top style="thin">
        <color indexed="17"/>
      </top>
      <bottom style="double">
        <color indexed="17"/>
      </bottom>
    </border>
    <border>
      <left style="thin">
        <color indexed="17"/>
      </left>
      <right style="double">
        <color indexed="17"/>
      </right>
      <top style="thin">
        <color indexed="17"/>
      </top>
      <bottom style="double">
        <color indexed="17"/>
      </bottom>
    </border>
    <border>
      <left style="medium"/>
      <right style="medium"/>
      <top>
        <color indexed="63"/>
      </top>
      <bottom style="medium"/>
    </border>
    <border>
      <left style="thin"/>
      <right style="thin">
        <color indexed="45"/>
      </right>
      <top style="medium"/>
      <bottom>
        <color indexed="63"/>
      </bottom>
    </border>
    <border>
      <left style="thin">
        <color indexed="45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>
        <color indexed="45"/>
      </right>
      <top>
        <color indexed="63"/>
      </top>
      <bottom>
        <color indexed="63"/>
      </bottom>
    </border>
    <border>
      <left style="thin">
        <color indexed="45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 style="thin">
        <color indexed="45"/>
      </right>
      <top>
        <color indexed="63"/>
      </top>
      <bottom style="medium"/>
    </border>
    <border>
      <left style="thin">
        <color indexed="45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</borders>
  <cellStyleXfs count="20">
    <xf numFmtId="0" fontId="0" fillId="2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5">
    <xf numFmtId="0" fontId="0" fillId="2" borderId="0" xfId="0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0" fontId="4" fillId="3" borderId="2" xfId="0" applyFont="1" applyFill="1" applyBorder="1" applyAlignment="1">
      <alignment/>
    </xf>
    <xf numFmtId="0" fontId="4" fillId="3" borderId="3" xfId="0" applyFont="1" applyFill="1" applyBorder="1" applyAlignment="1">
      <alignment/>
    </xf>
    <xf numFmtId="0" fontId="4" fillId="3" borderId="4" xfId="0" applyFont="1" applyFill="1" applyBorder="1" applyAlignment="1">
      <alignment/>
    </xf>
    <xf numFmtId="0" fontId="4" fillId="3" borderId="5" xfId="0" applyFont="1" applyFill="1" applyBorder="1" applyAlignment="1">
      <alignment/>
    </xf>
    <xf numFmtId="0" fontId="4" fillId="3" borderId="6" xfId="0" applyFont="1" applyFill="1" applyBorder="1" applyAlignment="1">
      <alignment/>
    </xf>
    <xf numFmtId="0" fontId="4" fillId="3" borderId="7" xfId="0" applyFont="1" applyFill="1" applyBorder="1" applyAlignment="1">
      <alignment/>
    </xf>
    <xf numFmtId="0" fontId="0" fillId="2" borderId="3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0" fontId="0" fillId="3" borderId="10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11" xfId="0" applyFill="1" applyBorder="1" applyAlignment="1">
      <alignment/>
    </xf>
    <xf numFmtId="0" fontId="0" fillId="3" borderId="12" xfId="0" applyFill="1" applyBorder="1" applyAlignment="1">
      <alignment/>
    </xf>
    <xf numFmtId="0" fontId="0" fillId="3" borderId="13" xfId="0" applyFill="1" applyBorder="1" applyAlignment="1">
      <alignment/>
    </xf>
    <xf numFmtId="0" fontId="0" fillId="3" borderId="14" xfId="0" applyFill="1" applyBorder="1" applyAlignment="1">
      <alignment/>
    </xf>
    <xf numFmtId="0" fontId="0" fillId="2" borderId="13" xfId="0" applyFill="1" applyBorder="1" applyAlignment="1">
      <alignment/>
    </xf>
    <xf numFmtId="0" fontId="7" fillId="3" borderId="15" xfId="0" applyFont="1" applyFill="1" applyBorder="1" applyAlignment="1">
      <alignment horizontal="center" wrapText="1"/>
    </xf>
    <xf numFmtId="0" fontId="7" fillId="3" borderId="16" xfId="0" applyFont="1" applyFill="1" applyBorder="1" applyAlignment="1">
      <alignment horizontal="center" wrapText="1"/>
    </xf>
    <xf numFmtId="0" fontId="7" fillId="3" borderId="16" xfId="0" applyFont="1" applyFill="1" applyBorder="1" applyAlignment="1">
      <alignment horizontal="left"/>
    </xf>
    <xf numFmtId="0" fontId="7" fillId="3" borderId="15" xfId="0" applyFont="1" applyFill="1" applyBorder="1" applyAlignment="1">
      <alignment horizontal="center"/>
    </xf>
    <xf numFmtId="0" fontId="7" fillId="3" borderId="17" xfId="0" applyFont="1" applyFill="1" applyBorder="1" applyAlignment="1">
      <alignment horizontal="center"/>
    </xf>
    <xf numFmtId="0" fontId="7" fillId="3" borderId="18" xfId="0" applyFont="1" applyFill="1" applyBorder="1" applyAlignment="1">
      <alignment horizontal="center"/>
    </xf>
    <xf numFmtId="0" fontId="8" fillId="4" borderId="15" xfId="0" applyFont="1" applyFill="1" applyBorder="1" applyAlignment="1">
      <alignment horizontal="center"/>
    </xf>
    <xf numFmtId="0" fontId="8" fillId="4" borderId="17" xfId="0" applyFont="1" applyFill="1" applyBorder="1" applyAlignment="1">
      <alignment horizontal="left"/>
    </xf>
    <xf numFmtId="0" fontId="6" fillId="3" borderId="18" xfId="0" applyFont="1" applyFill="1" applyBorder="1" applyAlignment="1">
      <alignment horizontal="left"/>
    </xf>
    <xf numFmtId="0" fontId="6" fillId="5" borderId="15" xfId="0" applyFont="1" applyFill="1" applyBorder="1" applyAlignment="1">
      <alignment horizontal="center"/>
    </xf>
    <xf numFmtId="0" fontId="6" fillId="5" borderId="17" xfId="0" applyFont="1" applyFill="1" applyBorder="1" applyAlignment="1">
      <alignment horizontal="left"/>
    </xf>
    <xf numFmtId="0" fontId="6" fillId="3" borderId="19" xfId="0" applyFont="1" applyFill="1" applyBorder="1" applyAlignment="1">
      <alignment horizontal="left"/>
    </xf>
    <xf numFmtId="0" fontId="6" fillId="3" borderId="1" xfId="0" applyFont="1" applyFill="1" applyBorder="1" applyAlignment="1">
      <alignment horizontal="left"/>
    </xf>
    <xf numFmtId="0" fontId="6" fillId="3" borderId="20" xfId="0" applyFont="1" applyFill="1" applyBorder="1" applyAlignment="1">
      <alignment horizontal="left"/>
    </xf>
    <xf numFmtId="0" fontId="7" fillId="3" borderId="19" xfId="0" applyFont="1" applyFill="1" applyBorder="1" applyAlignment="1">
      <alignment horizontal="left"/>
    </xf>
    <xf numFmtId="0" fontId="7" fillId="3" borderId="1" xfId="0" applyFont="1" applyFill="1" applyBorder="1" applyAlignment="1">
      <alignment horizontal="left"/>
    </xf>
    <xf numFmtId="0" fontId="7" fillId="3" borderId="20" xfId="0" applyFont="1" applyFill="1" applyBorder="1" applyAlignment="1">
      <alignment horizontal="left"/>
    </xf>
    <xf numFmtId="0" fontId="7" fillId="3" borderId="17" xfId="0" applyFont="1" applyFill="1" applyBorder="1" applyAlignment="1">
      <alignment horizontal="center" wrapText="1"/>
    </xf>
    <xf numFmtId="0" fontId="7" fillId="3" borderId="21" xfId="0" applyFont="1" applyFill="1" applyBorder="1" applyAlignment="1">
      <alignment horizontal="center" wrapText="1"/>
    </xf>
    <xf numFmtId="0" fontId="0" fillId="2" borderId="0" xfId="0" applyFill="1" applyBorder="1" applyAlignment="1">
      <alignment/>
    </xf>
    <xf numFmtId="0" fontId="4" fillId="3" borderId="22" xfId="0" applyFont="1" applyFill="1" applyBorder="1" applyAlignment="1">
      <alignment/>
    </xf>
    <xf numFmtId="0" fontId="4" fillId="3" borderId="1" xfId="0" applyFont="1" applyFill="1" applyBorder="1" applyAlignment="1">
      <alignment/>
    </xf>
    <xf numFmtId="0" fontId="4" fillId="3" borderId="23" xfId="0" applyFont="1" applyFill="1" applyBorder="1" applyAlignment="1">
      <alignment/>
    </xf>
    <xf numFmtId="0" fontId="4" fillId="3" borderId="18" xfId="0" applyFont="1" applyFill="1" applyBorder="1" applyAlignment="1">
      <alignment/>
    </xf>
    <xf numFmtId="0" fontId="4" fillId="3" borderId="19" xfId="0" applyFont="1" applyFill="1" applyBorder="1" applyAlignment="1">
      <alignment/>
    </xf>
    <xf numFmtId="0" fontId="4" fillId="3" borderId="20" xfId="0" applyFont="1" applyFill="1" applyBorder="1" applyAlignment="1">
      <alignment/>
    </xf>
    <xf numFmtId="0" fontId="0" fillId="3" borderId="24" xfId="0" applyFill="1" applyBorder="1" applyAlignment="1">
      <alignment/>
    </xf>
    <xf numFmtId="0" fontId="0" fillId="3" borderId="25" xfId="0" applyFill="1" applyBorder="1" applyAlignment="1">
      <alignment/>
    </xf>
    <xf numFmtId="0" fontId="0" fillId="3" borderId="26" xfId="0" applyFill="1" applyBorder="1" applyAlignment="1">
      <alignment/>
    </xf>
    <xf numFmtId="0" fontId="0" fillId="3" borderId="18" xfId="0" applyFill="1" applyBorder="1" applyAlignment="1">
      <alignment/>
    </xf>
    <xf numFmtId="0" fontId="0" fillId="3" borderId="19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20" xfId="0" applyFill="1" applyBorder="1" applyAlignment="1">
      <alignment/>
    </xf>
    <xf numFmtId="0" fontId="0" fillId="5" borderId="25" xfId="0" applyFill="1" applyBorder="1" applyAlignment="1">
      <alignment/>
    </xf>
    <xf numFmtId="0" fontId="0" fillId="4" borderId="25" xfId="0" applyFill="1" applyBorder="1" applyAlignment="1">
      <alignment/>
    </xf>
    <xf numFmtId="0" fontId="0" fillId="4" borderId="26" xfId="0" applyFill="1" applyBorder="1" applyAlignment="1">
      <alignment/>
    </xf>
    <xf numFmtId="0" fontId="0" fillId="5" borderId="26" xfId="0" applyFill="1" applyBorder="1" applyAlignment="1">
      <alignment/>
    </xf>
    <xf numFmtId="0" fontId="0" fillId="3" borderId="0" xfId="0" applyFill="1" applyBorder="1" applyAlignment="1">
      <alignment/>
    </xf>
    <xf numFmtId="0" fontId="7" fillId="3" borderId="0" xfId="0" applyFont="1" applyFill="1" applyBorder="1" applyAlignment="1">
      <alignment horizontal="left"/>
    </xf>
    <xf numFmtId="0" fontId="7" fillId="3" borderId="27" xfId="0" applyFont="1" applyFill="1" applyBorder="1" applyAlignment="1">
      <alignment horizontal="center" wrapText="1"/>
    </xf>
    <xf numFmtId="0" fontId="10" fillId="3" borderId="15" xfId="0" applyFont="1" applyFill="1" applyBorder="1" applyAlignment="1">
      <alignment horizontal="center" wrapText="1"/>
    </xf>
    <xf numFmtId="0" fontId="0" fillId="3" borderId="3" xfId="0" applyFont="1" applyFill="1" applyBorder="1" applyAlignment="1">
      <alignment/>
    </xf>
    <xf numFmtId="0" fontId="4" fillId="3" borderId="28" xfId="0" applyFont="1" applyFill="1" applyBorder="1" applyAlignment="1">
      <alignment/>
    </xf>
    <xf numFmtId="0" fontId="4" fillId="3" borderId="29" xfId="0" applyFont="1" applyFill="1" applyBorder="1" applyAlignment="1">
      <alignment/>
    </xf>
    <xf numFmtId="0" fontId="0" fillId="3" borderId="1" xfId="0" applyFont="1" applyFill="1" applyBorder="1" applyAlignment="1">
      <alignment/>
    </xf>
    <xf numFmtId="0" fontId="9" fillId="6" borderId="15" xfId="0" applyFont="1" applyFill="1" applyBorder="1" applyAlignment="1">
      <alignment horizontal="center"/>
    </xf>
    <xf numFmtId="0" fontId="9" fillId="6" borderId="17" xfId="0" applyFont="1" applyFill="1" applyBorder="1" applyAlignment="1">
      <alignment horizontal="left"/>
    </xf>
    <xf numFmtId="0" fontId="0" fillId="6" borderId="25" xfId="0" applyFont="1" applyFill="1" applyBorder="1" applyAlignment="1">
      <alignment/>
    </xf>
    <xf numFmtId="0" fontId="0" fillId="6" borderId="26" xfId="0" applyFont="1" applyFill="1" applyBorder="1" applyAlignment="1">
      <alignment/>
    </xf>
    <xf numFmtId="0" fontId="9" fillId="7" borderId="17" xfId="0" applyFont="1" applyFill="1" applyBorder="1" applyAlignment="1">
      <alignment horizontal="left"/>
    </xf>
    <xf numFmtId="0" fontId="0" fillId="7" borderId="25" xfId="0" applyFill="1" applyBorder="1" applyAlignment="1">
      <alignment/>
    </xf>
    <xf numFmtId="0" fontId="12" fillId="0" borderId="24" xfId="0" applyFont="1" applyFill="1" applyBorder="1" applyAlignment="1">
      <alignment horizontal="center"/>
    </xf>
    <xf numFmtId="0" fontId="12" fillId="3" borderId="25" xfId="0" applyFont="1" applyFill="1" applyBorder="1" applyAlignment="1">
      <alignment horizontal="center"/>
    </xf>
    <xf numFmtId="0" fontId="12" fillId="3" borderId="30" xfId="0" applyFont="1" applyFill="1" applyBorder="1" applyAlignment="1">
      <alignment horizontal="center"/>
    </xf>
    <xf numFmtId="0" fontId="12" fillId="3" borderId="24" xfId="0" applyFont="1" applyFill="1" applyBorder="1" applyAlignment="1">
      <alignment horizontal="center" wrapText="1"/>
    </xf>
    <xf numFmtId="0" fontId="12" fillId="3" borderId="26" xfId="0" applyFont="1" applyFill="1" applyBorder="1" applyAlignment="1">
      <alignment horizontal="center" wrapText="1"/>
    </xf>
    <xf numFmtId="0" fontId="7" fillId="3" borderId="31" xfId="0" applyFont="1" applyFill="1" applyBorder="1" applyAlignment="1">
      <alignment horizontal="center" wrapText="1"/>
    </xf>
    <xf numFmtId="0" fontId="7" fillId="3" borderId="32" xfId="0" applyFont="1" applyFill="1" applyBorder="1" applyAlignment="1">
      <alignment horizontal="center"/>
    </xf>
    <xf numFmtId="0" fontId="0" fillId="2" borderId="31" xfId="0" applyFill="1" applyBorder="1" applyAlignment="1">
      <alignment/>
    </xf>
    <xf numFmtId="0" fontId="0" fillId="2" borderId="32" xfId="0" applyFill="1" applyBorder="1" applyAlignment="1">
      <alignment/>
    </xf>
    <xf numFmtId="0" fontId="0" fillId="2" borderId="31" xfId="0" applyBorder="1" applyAlignment="1">
      <alignment/>
    </xf>
    <xf numFmtId="0" fontId="1" fillId="3" borderId="33" xfId="0" applyFont="1" applyFill="1" applyBorder="1" applyAlignment="1">
      <alignment horizontal="left"/>
    </xf>
    <xf numFmtId="0" fontId="1" fillId="3" borderId="34" xfId="0" applyFont="1" applyFill="1" applyBorder="1" applyAlignment="1">
      <alignment horizontal="right"/>
    </xf>
    <xf numFmtId="0" fontId="11" fillId="3" borderId="2" xfId="0" applyFont="1" applyFill="1" applyBorder="1" applyAlignment="1" applyProtection="1">
      <alignment/>
      <protection locked="0"/>
    </xf>
    <xf numFmtId="0" fontId="4" fillId="3" borderId="35" xfId="0" applyFont="1" applyFill="1" applyBorder="1" applyAlignment="1" applyProtection="1">
      <alignment/>
      <protection locked="0"/>
    </xf>
    <xf numFmtId="0" fontId="4" fillId="3" borderId="36" xfId="0" applyFont="1" applyFill="1" applyBorder="1" applyAlignment="1" applyProtection="1">
      <alignment/>
      <protection locked="0"/>
    </xf>
    <xf numFmtId="0" fontId="4" fillId="3" borderId="5" xfId="0" applyFont="1" applyFill="1" applyBorder="1" applyAlignment="1" applyProtection="1">
      <alignment/>
      <protection locked="0"/>
    </xf>
    <xf numFmtId="0" fontId="4" fillId="3" borderId="3" xfId="0" applyFont="1" applyFill="1" applyBorder="1" applyAlignment="1" applyProtection="1">
      <alignment/>
      <protection locked="0"/>
    </xf>
    <xf numFmtId="0" fontId="4" fillId="3" borderId="4" xfId="0" applyFont="1" applyFill="1" applyBorder="1" applyAlignment="1" applyProtection="1">
      <alignment/>
      <protection locked="0"/>
    </xf>
    <xf numFmtId="0" fontId="4" fillId="3" borderId="6" xfId="0" applyFont="1" applyFill="1" applyBorder="1" applyAlignment="1" applyProtection="1">
      <alignment/>
      <protection locked="0"/>
    </xf>
    <xf numFmtId="0" fontId="4" fillId="3" borderId="7" xfId="0" applyFont="1" applyFill="1" applyBorder="1" applyAlignment="1" applyProtection="1">
      <alignment/>
      <protection locked="0"/>
    </xf>
    <xf numFmtId="0" fontId="0" fillId="3" borderId="10" xfId="0" applyFont="1" applyFill="1" applyBorder="1" applyAlignment="1" applyProtection="1">
      <alignment/>
      <protection locked="0"/>
    </xf>
    <xf numFmtId="0" fontId="0" fillId="3" borderId="37" xfId="0" applyFont="1" applyFill="1" applyBorder="1" applyAlignment="1" applyProtection="1">
      <alignment/>
      <protection locked="0"/>
    </xf>
    <xf numFmtId="0" fontId="0" fillId="3" borderId="38" xfId="0" applyFont="1" applyFill="1" applyBorder="1" applyAlignment="1" applyProtection="1">
      <alignment/>
      <protection locked="0"/>
    </xf>
    <xf numFmtId="0" fontId="4" fillId="3" borderId="12" xfId="0" applyFont="1" applyFill="1" applyBorder="1" applyAlignment="1" applyProtection="1">
      <alignment/>
      <protection locked="0"/>
    </xf>
    <xf numFmtId="0" fontId="0" fillId="3" borderId="39" xfId="0" applyFont="1" applyFill="1" applyBorder="1" applyAlignment="1" applyProtection="1">
      <alignment/>
      <protection locked="0"/>
    </xf>
    <xf numFmtId="0" fontId="0" fillId="3" borderId="40" xfId="0" applyFont="1" applyFill="1" applyBorder="1" applyAlignment="1" applyProtection="1">
      <alignment/>
      <protection locked="0"/>
    </xf>
    <xf numFmtId="0" fontId="4" fillId="3" borderId="41" xfId="0" applyFont="1" applyFill="1" applyBorder="1" applyAlignment="1" applyProtection="1">
      <alignment/>
      <protection locked="0"/>
    </xf>
    <xf numFmtId="0" fontId="0" fillId="3" borderId="2" xfId="0" applyFont="1" applyFill="1" applyBorder="1" applyAlignment="1" applyProtection="1">
      <alignment/>
      <protection locked="0"/>
    </xf>
    <xf numFmtId="0" fontId="0" fillId="3" borderId="35" xfId="0" applyFont="1" applyFill="1" applyBorder="1" applyAlignment="1" applyProtection="1">
      <alignment/>
      <protection locked="0"/>
    </xf>
    <xf numFmtId="0" fontId="0" fillId="3" borderId="36" xfId="0" applyFont="1" applyFill="1" applyBorder="1" applyAlignment="1" applyProtection="1">
      <alignment/>
      <protection locked="0"/>
    </xf>
    <xf numFmtId="0" fontId="4" fillId="3" borderId="39" xfId="0" applyFont="1" applyFill="1" applyBorder="1" applyAlignment="1" applyProtection="1">
      <alignment/>
      <protection locked="0"/>
    </xf>
    <xf numFmtId="0" fontId="4" fillId="3" borderId="40" xfId="0" applyFont="1" applyFill="1" applyBorder="1" applyAlignment="1" applyProtection="1">
      <alignment/>
      <protection locked="0"/>
    </xf>
    <xf numFmtId="0" fontId="4" fillId="3" borderId="42" xfId="0" applyFont="1" applyFill="1" applyBorder="1" applyAlignment="1" applyProtection="1">
      <alignment/>
      <protection locked="0"/>
    </xf>
    <xf numFmtId="0" fontId="4" fillId="3" borderId="2" xfId="0" applyFont="1" applyFill="1" applyBorder="1" applyAlignment="1" applyProtection="1">
      <alignment/>
      <protection locked="0"/>
    </xf>
    <xf numFmtId="0" fontId="4" fillId="3" borderId="10" xfId="0" applyFont="1" applyFill="1" applyBorder="1" applyAlignment="1" applyProtection="1">
      <alignment/>
      <protection locked="0"/>
    </xf>
    <xf numFmtId="0" fontId="4" fillId="3" borderId="37" xfId="0" applyFont="1" applyFill="1" applyBorder="1" applyAlignment="1" applyProtection="1">
      <alignment/>
      <protection locked="0"/>
    </xf>
    <xf numFmtId="0" fontId="4" fillId="3" borderId="38" xfId="0" applyFont="1" applyFill="1" applyBorder="1" applyAlignment="1" applyProtection="1">
      <alignment/>
      <protection locked="0"/>
    </xf>
    <xf numFmtId="0" fontId="4" fillId="3" borderId="22" xfId="0" applyFont="1" applyFill="1" applyBorder="1" applyAlignment="1" applyProtection="1">
      <alignment/>
      <protection locked="0"/>
    </xf>
    <xf numFmtId="0" fontId="4" fillId="3" borderId="28" xfId="0" applyFont="1" applyFill="1" applyBorder="1" applyAlignment="1" applyProtection="1">
      <alignment/>
      <protection locked="0"/>
    </xf>
    <xf numFmtId="0" fontId="4" fillId="3" borderId="29" xfId="0" applyFont="1" applyFill="1" applyBorder="1" applyAlignment="1" applyProtection="1">
      <alignment/>
      <protection locked="0"/>
    </xf>
    <xf numFmtId="0" fontId="4" fillId="3" borderId="18" xfId="0" applyFont="1" applyFill="1" applyBorder="1" applyAlignment="1" applyProtection="1">
      <alignment/>
      <protection locked="0"/>
    </xf>
    <xf numFmtId="0" fontId="0" fillId="0" borderId="2" xfId="0" applyFont="1" applyFill="1" applyBorder="1" applyAlignment="1" applyProtection="1">
      <alignment/>
      <protection locked="0"/>
    </xf>
    <xf numFmtId="0" fontId="0" fillId="3" borderId="43" xfId="0" applyFill="1" applyBorder="1" applyAlignment="1">
      <alignment/>
    </xf>
    <xf numFmtId="0" fontId="0" fillId="3" borderId="30" xfId="0" applyFill="1" applyBorder="1" applyAlignment="1">
      <alignment/>
    </xf>
    <xf numFmtId="0" fontId="12" fillId="2" borderId="44" xfId="0" applyFont="1" applyBorder="1" applyAlignment="1">
      <alignment horizontal="center"/>
    </xf>
    <xf numFmtId="0" fontId="1" fillId="2" borderId="44" xfId="0" applyFont="1" applyBorder="1" applyAlignment="1">
      <alignment horizontal="center"/>
    </xf>
    <xf numFmtId="0" fontId="1" fillId="2" borderId="33" xfId="0" applyFont="1" applyBorder="1" applyAlignment="1">
      <alignment horizontal="center"/>
    </xf>
    <xf numFmtId="0" fontId="13" fillId="8" borderId="5" xfId="0" applyFont="1" applyFill="1" applyBorder="1" applyAlignment="1">
      <alignment horizontal="center"/>
    </xf>
    <xf numFmtId="0" fontId="14" fillId="2" borderId="45" xfId="0" applyFont="1" applyBorder="1" applyAlignment="1">
      <alignment horizontal="center"/>
    </xf>
    <xf numFmtId="0" fontId="14" fillId="2" borderId="46" xfId="0" applyFont="1" applyBorder="1" applyAlignment="1">
      <alignment horizontal="center"/>
    </xf>
    <xf numFmtId="0" fontId="14" fillId="2" borderId="47" xfId="0" applyFont="1" applyBorder="1" applyAlignment="1">
      <alignment horizontal="center"/>
    </xf>
    <xf numFmtId="0" fontId="13" fillId="8" borderId="48" xfId="0" applyFont="1" applyFill="1" applyBorder="1" applyAlignment="1">
      <alignment horizontal="center"/>
    </xf>
    <xf numFmtId="0" fontId="14" fillId="2" borderId="48" xfId="0" applyFont="1" applyBorder="1" applyAlignment="1">
      <alignment horizontal="center"/>
    </xf>
    <xf numFmtId="0" fontId="14" fillId="2" borderId="49" xfId="0" applyFont="1" applyBorder="1" applyAlignment="1">
      <alignment horizontal="center"/>
    </xf>
    <xf numFmtId="0" fontId="13" fillId="9" borderId="12" xfId="0" applyFont="1" applyFill="1" applyBorder="1" applyAlignment="1">
      <alignment horizontal="center"/>
    </xf>
    <xf numFmtId="0" fontId="14" fillId="2" borderId="50" xfId="0" applyFont="1" applyBorder="1" applyAlignment="1">
      <alignment horizontal="center"/>
    </xf>
    <xf numFmtId="0" fontId="13" fillId="9" borderId="48" xfId="0" applyFont="1" applyFill="1" applyBorder="1" applyAlignment="1">
      <alignment horizontal="center"/>
    </xf>
    <xf numFmtId="0" fontId="13" fillId="10" borderId="12" xfId="0" applyFont="1" applyFill="1" applyBorder="1" applyAlignment="1">
      <alignment horizontal="center"/>
    </xf>
    <xf numFmtId="0" fontId="13" fillId="10" borderId="48" xfId="0" applyFont="1" applyFill="1" applyBorder="1" applyAlignment="1">
      <alignment horizontal="center"/>
    </xf>
    <xf numFmtId="0" fontId="15" fillId="0" borderId="41" xfId="0" applyFont="1" applyFill="1" applyBorder="1" applyAlignment="1">
      <alignment horizontal="center"/>
    </xf>
    <xf numFmtId="0" fontId="15" fillId="0" borderId="51" xfId="0" applyFont="1" applyFill="1" applyBorder="1" applyAlignment="1">
      <alignment horizontal="center"/>
    </xf>
    <xf numFmtId="0" fontId="0" fillId="2" borderId="45" xfId="0" applyFont="1" applyBorder="1" applyAlignment="1">
      <alignment horizontal="center"/>
    </xf>
    <xf numFmtId="0" fontId="0" fillId="2" borderId="46" xfId="0" applyFont="1" applyBorder="1" applyAlignment="1">
      <alignment horizontal="center"/>
    </xf>
    <xf numFmtId="0" fontId="0" fillId="2" borderId="47" xfId="0" applyFont="1" applyBorder="1" applyAlignment="1">
      <alignment horizontal="center"/>
    </xf>
    <xf numFmtId="0" fontId="0" fillId="2" borderId="50" xfId="0" applyFont="1" applyBorder="1" applyAlignment="1">
      <alignment horizontal="center"/>
    </xf>
    <xf numFmtId="0" fontId="17" fillId="0" borderId="52" xfId="0" applyFont="1" applyFill="1" applyBorder="1" applyAlignment="1">
      <alignment horizontal="center"/>
    </xf>
    <xf numFmtId="0" fontId="17" fillId="0" borderId="53" xfId="0" applyFont="1" applyFill="1" applyBorder="1" applyAlignment="1">
      <alignment horizontal="center"/>
    </xf>
    <xf numFmtId="0" fontId="0" fillId="2" borderId="54" xfId="0" applyFont="1" applyBorder="1" applyAlignment="1">
      <alignment horizontal="center"/>
    </xf>
    <xf numFmtId="0" fontId="0" fillId="2" borderId="49" xfId="0" applyFont="1" applyBorder="1" applyAlignment="1">
      <alignment horizontal="center"/>
    </xf>
    <xf numFmtId="0" fontId="18" fillId="2" borderId="55" xfId="0" applyFont="1" applyBorder="1" applyAlignment="1">
      <alignment/>
    </xf>
    <xf numFmtId="0" fontId="18" fillId="2" borderId="56" xfId="0" applyFont="1" applyBorder="1" applyAlignment="1">
      <alignment/>
    </xf>
    <xf numFmtId="0" fontId="18" fillId="2" borderId="57" xfId="0" applyFont="1" applyBorder="1" applyAlignment="1">
      <alignment/>
    </xf>
    <xf numFmtId="0" fontId="18" fillId="2" borderId="58" xfId="0" applyFont="1" applyBorder="1" applyAlignment="1">
      <alignment/>
    </xf>
    <xf numFmtId="0" fontId="15" fillId="0" borderId="0" xfId="0" applyFont="1" applyFill="1" applyBorder="1" applyAlignment="1">
      <alignment horizontal="center"/>
    </xf>
    <xf numFmtId="0" fontId="0" fillId="2" borderId="0" xfId="0" applyFont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8" fillId="2" borderId="59" xfId="0" applyFont="1" applyBorder="1" applyAlignment="1">
      <alignment/>
    </xf>
    <xf numFmtId="0" fontId="18" fillId="2" borderId="60" xfId="0" applyFont="1" applyBorder="1" applyAlignment="1">
      <alignment/>
    </xf>
    <xf numFmtId="0" fontId="19" fillId="2" borderId="44" xfId="0" applyFont="1" applyBorder="1" applyAlignment="1">
      <alignment horizontal="center"/>
    </xf>
    <xf numFmtId="0" fontId="16" fillId="0" borderId="61" xfId="0" applyFont="1" applyFill="1" applyBorder="1" applyAlignment="1">
      <alignment horizontal="center"/>
    </xf>
    <xf numFmtId="0" fontId="16" fillId="0" borderId="62" xfId="0" applyFont="1" applyFill="1" applyBorder="1" applyAlignment="1">
      <alignment horizontal="center"/>
    </xf>
    <xf numFmtId="0" fontId="11" fillId="2" borderId="45" xfId="0" applyFont="1" applyBorder="1" applyAlignment="1">
      <alignment horizontal="center"/>
    </xf>
    <xf numFmtId="0" fontId="15" fillId="0" borderId="61" xfId="0" applyFont="1" applyFill="1" applyBorder="1" applyAlignment="1">
      <alignment horizontal="center"/>
    </xf>
    <xf numFmtId="0" fontId="13" fillId="8" borderId="46" xfId="0" applyFont="1" applyFill="1" applyBorder="1" applyAlignment="1">
      <alignment horizontal="center"/>
    </xf>
    <xf numFmtId="0" fontId="13" fillId="9" borderId="50" xfId="0" applyFont="1" applyFill="1" applyBorder="1" applyAlignment="1">
      <alignment horizontal="center"/>
    </xf>
    <xf numFmtId="0" fontId="13" fillId="10" borderId="50" xfId="0" applyFont="1" applyFill="1" applyBorder="1" applyAlignment="1">
      <alignment horizontal="center"/>
    </xf>
    <xf numFmtId="0" fontId="15" fillId="0" borderId="52" xfId="0" applyFont="1" applyFill="1" applyBorder="1" applyAlignment="1">
      <alignment horizontal="center"/>
    </xf>
    <xf numFmtId="0" fontId="0" fillId="2" borderId="63" xfId="0" applyBorder="1" applyAlignment="1">
      <alignment/>
    </xf>
    <xf numFmtId="0" fontId="0" fillId="2" borderId="64" xfId="0" applyBorder="1" applyAlignment="1">
      <alignment/>
    </xf>
    <xf numFmtId="0" fontId="14" fillId="0" borderId="52" xfId="0" applyFont="1" applyFill="1" applyBorder="1" applyAlignment="1">
      <alignment horizontal="center"/>
    </xf>
    <xf numFmtId="0" fontId="14" fillId="0" borderId="53" xfId="0" applyFont="1" applyFill="1" applyBorder="1" applyAlignment="1">
      <alignment horizontal="center"/>
    </xf>
    <xf numFmtId="0" fontId="0" fillId="0" borderId="52" xfId="0" applyFont="1" applyFill="1" applyBorder="1" applyAlignment="1">
      <alignment horizontal="center"/>
    </xf>
    <xf numFmtId="0" fontId="0" fillId="0" borderId="53" xfId="0" applyFont="1" applyFill="1" applyBorder="1" applyAlignment="1">
      <alignment horizontal="center"/>
    </xf>
    <xf numFmtId="0" fontId="0" fillId="2" borderId="46" xfId="0" applyFont="1" applyBorder="1" applyAlignment="1" applyProtection="1">
      <alignment horizontal="center"/>
      <protection locked="0"/>
    </xf>
    <xf numFmtId="0" fontId="0" fillId="0" borderId="52" xfId="0" applyFont="1" applyFill="1" applyBorder="1" applyAlignment="1" applyProtection="1">
      <alignment horizontal="center"/>
      <protection locked="0"/>
    </xf>
    <xf numFmtId="0" fontId="14" fillId="0" borderId="51" xfId="0" applyFont="1" applyFill="1" applyBorder="1" applyAlignment="1">
      <alignment horizontal="center"/>
    </xf>
    <xf numFmtId="0" fontId="14" fillId="0" borderId="65" xfId="0" applyFont="1" applyFill="1" applyBorder="1" applyAlignment="1">
      <alignment horizontal="center"/>
    </xf>
    <xf numFmtId="0" fontId="14" fillId="0" borderId="41" xfId="0" applyFont="1" applyFill="1" applyBorder="1" applyAlignment="1">
      <alignment horizontal="center"/>
    </xf>
    <xf numFmtId="0" fontId="0" fillId="2" borderId="50" xfId="0" applyFont="1" applyBorder="1" applyAlignment="1" applyProtection="1">
      <alignment horizontal="center"/>
      <protection locked="0"/>
    </xf>
    <xf numFmtId="0" fontId="0" fillId="2" borderId="45" xfId="0" applyFont="1" applyBorder="1" applyAlignment="1" applyProtection="1">
      <alignment horizontal="center"/>
      <protection locked="0"/>
    </xf>
    <xf numFmtId="0" fontId="0" fillId="0" borderId="53" xfId="0" applyFont="1" applyFill="1" applyBorder="1" applyAlignment="1" applyProtection="1">
      <alignment horizontal="center"/>
      <protection locked="0"/>
    </xf>
    <xf numFmtId="0" fontId="0" fillId="2" borderId="47" xfId="0" applyFont="1" applyBorder="1" applyAlignment="1" applyProtection="1">
      <alignment horizontal="center"/>
      <protection locked="0"/>
    </xf>
    <xf numFmtId="0" fontId="0" fillId="2" borderId="3" xfId="0" applyFont="1" applyBorder="1" applyAlignment="1" applyProtection="1">
      <alignment horizontal="center"/>
      <protection locked="0"/>
    </xf>
    <xf numFmtId="0" fontId="0" fillId="2" borderId="4" xfId="0" applyFont="1" applyBorder="1" applyAlignment="1" applyProtection="1">
      <alignment horizontal="center"/>
      <protection locked="0"/>
    </xf>
    <xf numFmtId="0" fontId="20" fillId="2" borderId="50" xfId="0" applyFont="1" applyBorder="1" applyAlignment="1">
      <alignment horizontal="center"/>
    </xf>
    <xf numFmtId="0" fontId="20" fillId="2" borderId="45" xfId="0" applyFont="1" applyBorder="1" applyAlignment="1">
      <alignment horizontal="center"/>
    </xf>
    <xf numFmtId="0" fontId="20" fillId="2" borderId="4" xfId="0" applyFont="1" applyBorder="1" applyAlignment="1" applyProtection="1">
      <alignment horizontal="center"/>
      <protection locked="0"/>
    </xf>
    <xf numFmtId="0" fontId="20" fillId="2" borderId="48" xfId="0" applyFont="1" applyBorder="1" applyAlignment="1">
      <alignment horizontal="center"/>
    </xf>
    <xf numFmtId="0" fontId="20" fillId="2" borderId="49" xfId="0" applyFont="1" applyBorder="1" applyAlignment="1">
      <alignment horizontal="center"/>
    </xf>
    <xf numFmtId="0" fontId="4" fillId="3" borderId="50" xfId="0" applyFont="1" applyFill="1" applyBorder="1" applyAlignment="1" applyProtection="1">
      <alignment/>
      <protection locked="0"/>
    </xf>
    <xf numFmtId="0" fontId="4" fillId="3" borderId="45" xfId="0" applyFont="1" applyFill="1" applyBorder="1" applyAlignment="1" applyProtection="1">
      <alignment/>
      <protection locked="0"/>
    </xf>
    <xf numFmtId="2" fontId="0" fillId="2" borderId="50" xfId="0" applyNumberFormat="1" applyFont="1" applyBorder="1" applyAlignment="1">
      <alignment horizontal="center"/>
    </xf>
    <xf numFmtId="2" fontId="0" fillId="2" borderId="45" xfId="0" applyNumberFormat="1" applyFont="1" applyBorder="1" applyAlignment="1">
      <alignment horizontal="center"/>
    </xf>
    <xf numFmtId="2" fontId="0" fillId="0" borderId="52" xfId="0" applyNumberFormat="1" applyFont="1" applyFill="1" applyBorder="1" applyAlignment="1">
      <alignment horizontal="center"/>
    </xf>
    <xf numFmtId="2" fontId="0" fillId="2" borderId="46" xfId="0" applyNumberFormat="1" applyFont="1" applyBorder="1" applyAlignment="1">
      <alignment horizontal="center"/>
    </xf>
    <xf numFmtId="2" fontId="0" fillId="2" borderId="47" xfId="0" applyNumberFormat="1" applyFont="1" applyBorder="1" applyAlignment="1">
      <alignment horizontal="center"/>
    </xf>
    <xf numFmtId="0" fontId="0" fillId="2" borderId="3" xfId="0" applyFont="1" applyBorder="1" applyAlignment="1">
      <alignment horizontal="center"/>
    </xf>
    <xf numFmtId="0" fontId="0" fillId="2" borderId="4" xfId="0" applyFont="1" applyBorder="1" applyAlignment="1">
      <alignment horizontal="center"/>
    </xf>
    <xf numFmtId="0" fontId="0" fillId="4" borderId="25" xfId="0" applyFont="1" applyFill="1" applyBorder="1" applyAlignment="1">
      <alignment/>
    </xf>
    <xf numFmtId="0" fontId="0" fillId="4" borderId="26" xfId="0" applyFont="1" applyFill="1" applyBorder="1" applyAlignment="1">
      <alignment/>
    </xf>
    <xf numFmtId="0" fontId="0" fillId="3" borderId="18" xfId="0" applyFont="1" applyFill="1" applyBorder="1" applyAlignment="1">
      <alignment/>
    </xf>
    <xf numFmtId="0" fontId="0" fillId="5" borderId="25" xfId="0" applyFont="1" applyFill="1" applyBorder="1" applyAlignment="1">
      <alignment/>
    </xf>
    <xf numFmtId="0" fontId="0" fillId="5" borderId="26" xfId="0" applyFont="1" applyFill="1" applyBorder="1" applyAlignment="1">
      <alignment/>
    </xf>
    <xf numFmtId="0" fontId="0" fillId="3" borderId="19" xfId="0" applyFont="1" applyFill="1" applyBorder="1" applyAlignment="1">
      <alignment/>
    </xf>
    <xf numFmtId="0" fontId="0" fillId="3" borderId="1" xfId="0" applyFont="1" applyFill="1" applyBorder="1" applyAlignment="1">
      <alignment/>
    </xf>
    <xf numFmtId="0" fontId="0" fillId="3" borderId="20" xfId="0" applyFont="1" applyFill="1" applyBorder="1" applyAlignment="1">
      <alignment/>
    </xf>
    <xf numFmtId="0" fontId="0" fillId="7" borderId="25" xfId="0" applyFont="1" applyFill="1" applyBorder="1" applyAlignment="1">
      <alignment/>
    </xf>
    <xf numFmtId="0" fontId="1" fillId="4" borderId="15" xfId="0" applyFont="1" applyFill="1" applyBorder="1" applyAlignment="1">
      <alignment horizontal="center"/>
    </xf>
    <xf numFmtId="0" fontId="1" fillId="4" borderId="17" xfId="0" applyFont="1" applyFill="1" applyBorder="1" applyAlignment="1">
      <alignment horizontal="left"/>
    </xf>
    <xf numFmtId="0" fontId="21" fillId="3" borderId="18" xfId="0" applyFont="1" applyFill="1" applyBorder="1" applyAlignment="1">
      <alignment horizontal="left"/>
    </xf>
    <xf numFmtId="0" fontId="21" fillId="5" borderId="15" xfId="0" applyFont="1" applyFill="1" applyBorder="1" applyAlignment="1">
      <alignment horizontal="center"/>
    </xf>
    <xf numFmtId="0" fontId="21" fillId="5" borderId="17" xfId="0" applyFont="1" applyFill="1" applyBorder="1" applyAlignment="1">
      <alignment horizontal="left"/>
    </xf>
    <xf numFmtId="0" fontId="21" fillId="3" borderId="19" xfId="0" applyFont="1" applyFill="1" applyBorder="1" applyAlignment="1">
      <alignment horizontal="left"/>
    </xf>
    <xf numFmtId="0" fontId="21" fillId="3" borderId="1" xfId="0" applyFont="1" applyFill="1" applyBorder="1" applyAlignment="1">
      <alignment horizontal="left"/>
    </xf>
    <xf numFmtId="0" fontId="21" fillId="3" borderId="20" xfId="0" applyFont="1" applyFill="1" applyBorder="1" applyAlignment="1">
      <alignment horizontal="left"/>
    </xf>
    <xf numFmtId="0" fontId="22" fillId="7" borderId="17" xfId="0" applyFont="1" applyFill="1" applyBorder="1" applyAlignment="1">
      <alignment horizontal="left"/>
    </xf>
    <xf numFmtId="0" fontId="22" fillId="6" borderId="15" xfId="0" applyFont="1" applyFill="1" applyBorder="1" applyAlignment="1">
      <alignment horizontal="center"/>
    </xf>
    <xf numFmtId="0" fontId="22" fillId="6" borderId="17" xfId="0" applyFont="1" applyFill="1" applyBorder="1" applyAlignment="1">
      <alignment horizontal="left"/>
    </xf>
    <xf numFmtId="2" fontId="4" fillId="3" borderId="50" xfId="0" applyNumberFormat="1" applyFont="1" applyFill="1" applyBorder="1" applyAlignment="1" applyProtection="1">
      <alignment horizontal="center"/>
      <protection locked="0"/>
    </xf>
    <xf numFmtId="2" fontId="4" fillId="3" borderId="45" xfId="0" applyNumberFormat="1" applyFont="1" applyFill="1" applyBorder="1" applyAlignment="1" applyProtection="1">
      <alignment horizontal="center"/>
      <protection locked="0"/>
    </xf>
    <xf numFmtId="2" fontId="4" fillId="3" borderId="5" xfId="0" applyNumberFormat="1" applyFont="1" applyFill="1" applyBorder="1" applyAlignment="1" applyProtection="1">
      <alignment horizontal="center"/>
      <protection locked="0"/>
    </xf>
    <xf numFmtId="2" fontId="4" fillId="3" borderId="6" xfId="0" applyNumberFormat="1" applyFont="1" applyFill="1" applyBorder="1" applyAlignment="1" applyProtection="1">
      <alignment horizontal="center"/>
      <protection locked="0"/>
    </xf>
    <xf numFmtId="2" fontId="4" fillId="3" borderId="3" xfId="0" applyNumberFormat="1" applyFont="1" applyFill="1" applyBorder="1" applyAlignment="1" applyProtection="1">
      <alignment horizontal="center"/>
      <protection locked="0"/>
    </xf>
    <xf numFmtId="2" fontId="4" fillId="3" borderId="7" xfId="0" applyNumberFormat="1" applyFont="1" applyFill="1" applyBorder="1" applyAlignment="1" applyProtection="1">
      <alignment horizontal="center"/>
      <protection locked="0"/>
    </xf>
    <xf numFmtId="2" fontId="0" fillId="0" borderId="53" xfId="0" applyNumberFormat="1" applyFont="1" applyFill="1" applyBorder="1" applyAlignment="1">
      <alignment horizontal="center"/>
    </xf>
    <xf numFmtId="2" fontId="0" fillId="2" borderId="54" xfId="0" applyNumberFormat="1" applyFont="1" applyBorder="1" applyAlignment="1">
      <alignment horizontal="center"/>
    </xf>
    <xf numFmtId="2" fontId="0" fillId="2" borderId="49" xfId="0" applyNumberFormat="1" applyFont="1" applyBorder="1" applyAlignment="1">
      <alignment horizontal="center"/>
    </xf>
    <xf numFmtId="2" fontId="4" fillId="3" borderId="4" xfId="0" applyNumberFormat="1" applyFont="1" applyFill="1" applyBorder="1" applyAlignment="1" applyProtection="1">
      <alignment horizontal="center"/>
      <protection locked="0"/>
    </xf>
    <xf numFmtId="2" fontId="0" fillId="2" borderId="48" xfId="0" applyNumberFormat="1" applyFont="1" applyBorder="1" applyAlignment="1">
      <alignment horizontal="center"/>
    </xf>
    <xf numFmtId="2" fontId="0" fillId="2" borderId="3" xfId="0" applyNumberFormat="1" applyFont="1" applyBorder="1" applyAlignment="1">
      <alignment horizontal="center"/>
    </xf>
    <xf numFmtId="2" fontId="0" fillId="2" borderId="4" xfId="0" applyNumberFormat="1" applyFont="1" applyBorder="1" applyAlignment="1">
      <alignment horizontal="center"/>
    </xf>
    <xf numFmtId="0" fontId="0" fillId="2" borderId="45" xfId="0" applyBorder="1" applyAlignment="1">
      <alignment horizontal="center"/>
    </xf>
    <xf numFmtId="0" fontId="20" fillId="2" borderId="46" xfId="0" applyFont="1" applyBorder="1" applyAlignment="1" applyProtection="1">
      <alignment horizontal="center"/>
      <protection locked="0"/>
    </xf>
    <xf numFmtId="0" fontId="20" fillId="2" borderId="47" xfId="0" applyFont="1" applyBorder="1" applyAlignment="1" applyProtection="1">
      <alignment horizontal="center"/>
      <protection locked="0"/>
    </xf>
    <xf numFmtId="0" fontId="0" fillId="0" borderId="3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20" fillId="0" borderId="3" xfId="0" applyFont="1" applyFill="1" applyBorder="1" applyAlignment="1" applyProtection="1">
      <alignment horizontal="center"/>
      <protection locked="0"/>
    </xf>
    <xf numFmtId="0" fontId="20" fillId="0" borderId="4" xfId="0" applyFont="1" applyFill="1" applyBorder="1" applyAlignment="1" applyProtection="1">
      <alignment horizontal="center"/>
      <protection locked="0"/>
    </xf>
    <xf numFmtId="0" fontId="0" fillId="2" borderId="51" xfId="0" applyFont="1" applyBorder="1" applyAlignment="1">
      <alignment horizontal="center"/>
    </xf>
    <xf numFmtId="0" fontId="0" fillId="2" borderId="65" xfId="0" applyFont="1" applyBorder="1" applyAlignment="1">
      <alignment horizontal="center"/>
    </xf>
    <xf numFmtId="0" fontId="20" fillId="2" borderId="48" xfId="0" applyFont="1" applyBorder="1" applyAlignment="1" applyProtection="1">
      <alignment horizontal="center"/>
      <protection locked="0"/>
    </xf>
    <xf numFmtId="0" fontId="20" fillId="2" borderId="49" xfId="0" applyFont="1" applyBorder="1" applyAlignment="1" applyProtection="1">
      <alignment horizontal="center"/>
      <protection locked="0"/>
    </xf>
    <xf numFmtId="0" fontId="11" fillId="3" borderId="16" xfId="0" applyFont="1" applyFill="1" applyBorder="1" applyAlignment="1" applyProtection="1">
      <alignment/>
      <protection locked="0"/>
    </xf>
    <xf numFmtId="0" fontId="4" fillId="3" borderId="66" xfId="0" applyFont="1" applyFill="1" applyBorder="1" applyAlignment="1" applyProtection="1">
      <alignment/>
      <protection locked="0"/>
    </xf>
    <xf numFmtId="0" fontId="10" fillId="3" borderId="67" xfId="0" applyFont="1" applyFill="1" applyBorder="1" applyAlignment="1" applyProtection="1">
      <alignment/>
      <protection locked="0"/>
    </xf>
    <xf numFmtId="0" fontId="4" fillId="3" borderId="68" xfId="0" applyFont="1" applyFill="1" applyBorder="1" applyAlignment="1" applyProtection="1">
      <alignment/>
      <protection locked="0"/>
    </xf>
    <xf numFmtId="2" fontId="8" fillId="0" borderId="69" xfId="0" applyNumberFormat="1" applyFont="1" applyFill="1" applyBorder="1" applyAlignment="1" applyProtection="1">
      <alignment horizontal="center"/>
      <protection locked="0"/>
    </xf>
    <xf numFmtId="2" fontId="23" fillId="2" borderId="69" xfId="0" applyNumberFormat="1" applyFont="1" applyBorder="1" applyAlignment="1" applyProtection="1">
      <alignment horizontal="center"/>
      <protection locked="0"/>
    </xf>
    <xf numFmtId="2" fontId="23" fillId="2" borderId="70" xfId="0" applyNumberFormat="1" applyFont="1" applyBorder="1" applyAlignment="1" applyProtection="1">
      <alignment horizontal="center"/>
      <protection locked="0"/>
    </xf>
    <xf numFmtId="0" fontId="4" fillId="3" borderId="27" xfId="0" applyFont="1" applyFill="1" applyBorder="1" applyAlignment="1">
      <alignment/>
    </xf>
    <xf numFmtId="0" fontId="4" fillId="3" borderId="15" xfId="0" applyFont="1" applyFill="1" applyBorder="1" applyAlignment="1">
      <alignment/>
    </xf>
    <xf numFmtId="0" fontId="4" fillId="3" borderId="21" xfId="0" applyFont="1" applyFill="1" applyBorder="1" applyAlignment="1">
      <alignment/>
    </xf>
    <xf numFmtId="0" fontId="4" fillId="3" borderId="68" xfId="0" applyFont="1" applyFill="1" applyBorder="1" applyAlignment="1">
      <alignment/>
    </xf>
    <xf numFmtId="0" fontId="0" fillId="0" borderId="16" xfId="0" applyFont="1" applyFill="1" applyBorder="1" applyAlignment="1" applyProtection="1">
      <alignment/>
      <protection locked="0"/>
    </xf>
    <xf numFmtId="0" fontId="4" fillId="3" borderId="15" xfId="0" applyFont="1" applyFill="1" applyBorder="1" applyAlignment="1" applyProtection="1">
      <alignment/>
      <protection locked="0"/>
    </xf>
    <xf numFmtId="0" fontId="0" fillId="2" borderId="16" xfId="0" applyFill="1" applyBorder="1" applyAlignment="1">
      <alignment/>
    </xf>
    <xf numFmtId="0" fontId="4" fillId="3" borderId="24" xfId="0" applyFont="1" applyFill="1" applyBorder="1" applyAlignment="1">
      <alignment/>
    </xf>
    <xf numFmtId="0" fontId="4" fillId="3" borderId="71" xfId="0" applyFont="1" applyFill="1" applyBorder="1" applyAlignment="1">
      <alignment/>
    </xf>
    <xf numFmtId="0" fontId="4" fillId="3" borderId="72" xfId="0" applyFont="1" applyFill="1" applyBorder="1" applyAlignment="1">
      <alignment/>
    </xf>
    <xf numFmtId="0" fontId="4" fillId="3" borderId="0" xfId="0" applyFont="1" applyFill="1" applyBorder="1" applyAlignment="1">
      <alignment/>
    </xf>
    <xf numFmtId="0" fontId="4" fillId="3" borderId="25" xfId="0" applyFont="1" applyFill="1" applyBorder="1" applyAlignment="1">
      <alignment/>
    </xf>
    <xf numFmtId="0" fontId="4" fillId="3" borderId="26" xfId="0" applyFont="1" applyFill="1" applyBorder="1" applyAlignment="1">
      <alignment/>
    </xf>
    <xf numFmtId="0" fontId="4" fillId="3" borderId="43" xfId="0" applyFont="1" applyFill="1" applyBorder="1" applyAlignment="1">
      <alignment/>
    </xf>
    <xf numFmtId="0" fontId="4" fillId="3" borderId="30" xfId="0" applyFont="1" applyFill="1" applyBorder="1" applyAlignment="1">
      <alignment/>
    </xf>
    <xf numFmtId="0" fontId="4" fillId="3" borderId="73" xfId="0" applyFont="1" applyFill="1" applyBorder="1" applyAlignment="1">
      <alignment/>
    </xf>
    <xf numFmtId="0" fontId="4" fillId="3" borderId="74" xfId="0" applyFont="1" applyFill="1" applyBorder="1" applyAlignment="1">
      <alignment/>
    </xf>
    <xf numFmtId="0" fontId="0" fillId="3" borderId="25" xfId="0" applyFont="1" applyFill="1" applyBorder="1" applyAlignment="1">
      <alignment/>
    </xf>
    <xf numFmtId="0" fontId="0" fillId="2" borderId="75" xfId="0" applyFill="1" applyBorder="1" applyAlignment="1">
      <alignment/>
    </xf>
    <xf numFmtId="0" fontId="0" fillId="3" borderId="11" xfId="0" applyFont="1" applyFill="1" applyBorder="1" applyAlignment="1" applyProtection="1">
      <alignment/>
      <protection locked="0"/>
    </xf>
    <xf numFmtId="0" fontId="10" fillId="3" borderId="45" xfId="0" applyFont="1" applyFill="1" applyBorder="1" applyAlignment="1" applyProtection="1">
      <alignment/>
      <protection locked="0"/>
    </xf>
    <xf numFmtId="2" fontId="23" fillId="2" borderId="45" xfId="0" applyNumberFormat="1" applyFont="1" applyBorder="1" applyAlignment="1">
      <alignment horizontal="center"/>
    </xf>
    <xf numFmtId="2" fontId="23" fillId="0" borderId="45" xfId="0" applyNumberFormat="1" applyFont="1" applyFill="1" applyBorder="1" applyAlignment="1">
      <alignment horizontal="center"/>
    </xf>
    <xf numFmtId="2" fontId="23" fillId="2" borderId="45" xfId="0" applyNumberFormat="1" applyFont="1" applyBorder="1" applyAlignment="1" applyProtection="1">
      <alignment horizontal="center"/>
      <protection locked="0"/>
    </xf>
    <xf numFmtId="0" fontId="4" fillId="3" borderId="45" xfId="0" applyFont="1" applyFill="1" applyBorder="1" applyAlignment="1">
      <alignment/>
    </xf>
    <xf numFmtId="0" fontId="0" fillId="0" borderId="45" xfId="0" applyFont="1" applyFill="1" applyBorder="1" applyAlignment="1" applyProtection="1">
      <alignment/>
      <protection locked="0"/>
    </xf>
    <xf numFmtId="0" fontId="0" fillId="3" borderId="45" xfId="0" applyFont="1" applyFill="1" applyBorder="1" applyAlignment="1">
      <alignment/>
    </xf>
    <xf numFmtId="0" fontId="5" fillId="3" borderId="45" xfId="0" applyFont="1" applyFill="1" applyBorder="1" applyAlignment="1" applyProtection="1">
      <alignment/>
      <protection locked="0"/>
    </xf>
    <xf numFmtId="2" fontId="8" fillId="0" borderId="45" xfId="0" applyNumberFormat="1" applyFont="1" applyFill="1" applyBorder="1" applyAlignment="1" applyProtection="1">
      <alignment horizontal="center"/>
      <protection locked="0"/>
    </xf>
    <xf numFmtId="2" fontId="8" fillId="2" borderId="45" xfId="0" applyNumberFormat="1" applyFont="1" applyBorder="1" applyAlignment="1">
      <alignment horizontal="center"/>
    </xf>
    <xf numFmtId="0" fontId="4" fillId="3" borderId="11" xfId="0" applyFont="1" applyFill="1" applyBorder="1" applyAlignment="1" applyProtection="1">
      <alignment/>
      <protection locked="0"/>
    </xf>
    <xf numFmtId="0" fontId="0" fillId="3" borderId="45" xfId="0" applyFont="1" applyFill="1" applyBorder="1" applyAlignment="1" applyProtection="1">
      <alignment/>
      <protection locked="0"/>
    </xf>
    <xf numFmtId="2" fontId="8" fillId="2" borderId="45" xfId="0" applyNumberFormat="1" applyFont="1" applyBorder="1" applyAlignment="1" applyProtection="1">
      <alignment horizontal="center"/>
      <protection locked="0"/>
    </xf>
    <xf numFmtId="2" fontId="8" fillId="0" borderId="45" xfId="0" applyNumberFormat="1" applyFont="1" applyFill="1" applyBorder="1" applyAlignment="1">
      <alignment horizontal="center"/>
    </xf>
    <xf numFmtId="2" fontId="24" fillId="0" borderId="69" xfId="0" applyNumberFormat="1" applyFont="1" applyFill="1" applyBorder="1" applyAlignment="1" applyProtection="1">
      <alignment horizontal="center"/>
      <protection locked="0"/>
    </xf>
    <xf numFmtId="2" fontId="25" fillId="2" borderId="45" xfId="0" applyNumberFormat="1" applyFont="1" applyBorder="1" applyAlignment="1">
      <alignment horizontal="center"/>
    </xf>
    <xf numFmtId="2" fontId="24" fillId="0" borderId="45" xfId="0" applyNumberFormat="1" applyFont="1" applyFill="1" applyBorder="1" applyAlignment="1" applyProtection="1">
      <alignment horizontal="center"/>
      <protection locked="0"/>
    </xf>
    <xf numFmtId="2" fontId="24" fillId="2" borderId="15" xfId="0" applyNumberFormat="1" applyFont="1" applyBorder="1" applyAlignment="1" applyProtection="1">
      <alignment horizontal="center"/>
      <protection locked="0"/>
    </xf>
    <xf numFmtId="2" fontId="6" fillId="3" borderId="68" xfId="0" applyNumberFormat="1" applyFont="1" applyFill="1" applyBorder="1" applyAlignment="1" applyProtection="1">
      <alignment horizontal="center"/>
      <protection locked="0"/>
    </xf>
    <xf numFmtId="2" fontId="6" fillId="3" borderId="27" xfId="0" applyNumberFormat="1" applyFont="1" applyFill="1" applyBorder="1" applyAlignment="1" applyProtection="1">
      <alignment horizontal="center"/>
      <protection locked="0"/>
    </xf>
    <xf numFmtId="2" fontId="6" fillId="3" borderId="15" xfId="0" applyNumberFormat="1" applyFont="1" applyFill="1" applyBorder="1" applyAlignment="1" applyProtection="1">
      <alignment horizontal="center"/>
      <protection locked="0"/>
    </xf>
    <xf numFmtId="2" fontId="6" fillId="3" borderId="21" xfId="0" applyNumberFormat="1" applyFont="1" applyFill="1" applyBorder="1" applyAlignment="1" applyProtection="1">
      <alignment horizontal="center"/>
      <protection locked="0"/>
    </xf>
    <xf numFmtId="2" fontId="6" fillId="3" borderId="17" xfId="0" applyNumberFormat="1" applyFont="1" applyFill="1" applyBorder="1" applyAlignment="1" applyProtection="1">
      <alignment horizontal="center"/>
      <protection locked="0"/>
    </xf>
    <xf numFmtId="2" fontId="6" fillId="3" borderId="45" xfId="0" applyNumberFormat="1" applyFont="1" applyFill="1" applyBorder="1" applyAlignment="1" applyProtection="1">
      <alignment horizontal="center"/>
      <protection locked="0"/>
    </xf>
    <xf numFmtId="2" fontId="26" fillId="0" borderId="69" xfId="0" applyNumberFormat="1" applyFont="1" applyFill="1" applyBorder="1" applyAlignment="1" applyProtection="1">
      <alignment horizontal="center"/>
      <protection locked="0"/>
    </xf>
    <xf numFmtId="2" fontId="27" fillId="2" borderId="45" xfId="0" applyNumberFormat="1" applyFont="1" applyBorder="1" applyAlignment="1">
      <alignment horizontal="center"/>
    </xf>
    <xf numFmtId="2" fontId="26" fillId="0" borderId="45" xfId="0" applyNumberFormat="1" applyFont="1" applyFill="1" applyBorder="1" applyAlignment="1" applyProtection="1">
      <alignment horizontal="center"/>
      <protection locked="0"/>
    </xf>
    <xf numFmtId="2" fontId="27" fillId="2" borderId="45" xfId="0" applyNumberFormat="1" applyFont="1" applyBorder="1" applyAlignment="1" applyProtection="1">
      <alignment horizontal="center"/>
      <protection locked="0"/>
    </xf>
    <xf numFmtId="0" fontId="28" fillId="11" borderId="15" xfId="0" applyFont="1" applyFill="1" applyBorder="1" applyAlignment="1">
      <alignment/>
    </xf>
    <xf numFmtId="0" fontId="4" fillId="5" borderId="45" xfId="0" applyFont="1" applyFill="1" applyBorder="1" applyAlignment="1">
      <alignment/>
    </xf>
    <xf numFmtId="0" fontId="4" fillId="4" borderId="45" xfId="0" applyFont="1" applyFill="1" applyBorder="1" applyAlignment="1">
      <alignment/>
    </xf>
    <xf numFmtId="0" fontId="0" fillId="7" borderId="26" xfId="0" applyFill="1" applyBorder="1" applyAlignment="1">
      <alignment/>
    </xf>
    <xf numFmtId="0" fontId="9" fillId="7" borderId="15" xfId="0" applyFont="1" applyFill="1" applyBorder="1" applyAlignment="1">
      <alignment horizontal="center"/>
    </xf>
    <xf numFmtId="0" fontId="28" fillId="12" borderId="45" xfId="0" applyFont="1" applyFill="1" applyBorder="1" applyAlignment="1">
      <alignment/>
    </xf>
    <xf numFmtId="0" fontId="0" fillId="4" borderId="45" xfId="0" applyFont="1" applyFill="1" applyBorder="1" applyAlignment="1">
      <alignment/>
    </xf>
    <xf numFmtId="0" fontId="29" fillId="3" borderId="15" xfId="0" applyFont="1" applyFill="1" applyBorder="1" applyAlignment="1">
      <alignment/>
    </xf>
    <xf numFmtId="0" fontId="29" fillId="3" borderId="16" xfId="0" applyFont="1" applyFill="1" applyBorder="1" applyAlignment="1">
      <alignment/>
    </xf>
    <xf numFmtId="0" fontId="29" fillId="3" borderId="15" xfId="0" applyFont="1" applyFill="1" applyBorder="1" applyAlignment="1">
      <alignment/>
    </xf>
    <xf numFmtId="0" fontId="29" fillId="3" borderId="17" xfId="0" applyFont="1" applyFill="1" applyBorder="1" applyAlignment="1">
      <alignment/>
    </xf>
    <xf numFmtId="0" fontId="29" fillId="3" borderId="21" xfId="0" applyFont="1" applyFill="1" applyBorder="1" applyAlignment="1">
      <alignment/>
    </xf>
    <xf numFmtId="0" fontId="29" fillId="2" borderId="32" xfId="0" applyFont="1" applyFill="1" applyBorder="1" applyAlignment="1">
      <alignment/>
    </xf>
    <xf numFmtId="2" fontId="29" fillId="2" borderId="50" xfId="0" applyNumberFormat="1" applyFont="1" applyBorder="1" applyAlignment="1">
      <alignment horizontal="center"/>
    </xf>
    <xf numFmtId="2" fontId="29" fillId="2" borderId="48" xfId="0" applyNumberFormat="1" applyFont="1" applyBorder="1" applyAlignment="1">
      <alignment horizontal="center"/>
    </xf>
    <xf numFmtId="2" fontId="29" fillId="0" borderId="52" xfId="0" applyNumberFormat="1" applyFont="1" applyFill="1" applyBorder="1" applyAlignment="1">
      <alignment horizontal="center"/>
    </xf>
    <xf numFmtId="2" fontId="29" fillId="2" borderId="46" xfId="0" applyNumberFormat="1" applyFont="1" applyBorder="1" applyAlignment="1">
      <alignment horizontal="center"/>
    </xf>
    <xf numFmtId="2" fontId="30" fillId="2" borderId="45" xfId="0" applyNumberFormat="1" applyFont="1" applyBorder="1" applyAlignment="1">
      <alignment horizontal="center"/>
    </xf>
    <xf numFmtId="2" fontId="30" fillId="2" borderId="49" xfId="0" applyNumberFormat="1" applyFont="1" applyBorder="1" applyAlignment="1">
      <alignment horizontal="center"/>
    </xf>
    <xf numFmtId="2" fontId="30" fillId="0" borderId="53" xfId="0" applyNumberFormat="1" applyFont="1" applyFill="1" applyBorder="1" applyAlignment="1">
      <alignment horizontal="center"/>
    </xf>
    <xf numFmtId="2" fontId="30" fillId="2" borderId="47" xfId="0" applyNumberFormat="1" applyFont="1" applyBorder="1" applyAlignment="1">
      <alignment horizontal="center"/>
    </xf>
    <xf numFmtId="0" fontId="29" fillId="3" borderId="4" xfId="0" applyFont="1" applyFill="1" applyBorder="1" applyAlignment="1">
      <alignment/>
    </xf>
    <xf numFmtId="0" fontId="31" fillId="3" borderId="36" xfId="0" applyFont="1" applyFill="1" applyBorder="1" applyAlignment="1" applyProtection="1">
      <alignment/>
      <protection locked="0"/>
    </xf>
    <xf numFmtId="0" fontId="7" fillId="3" borderId="38" xfId="0" applyFont="1" applyFill="1" applyBorder="1" applyAlignment="1" applyProtection="1">
      <alignment/>
      <protection locked="0"/>
    </xf>
    <xf numFmtId="0" fontId="31" fillId="3" borderId="38" xfId="0" applyFont="1" applyFill="1" applyBorder="1" applyAlignment="1" applyProtection="1">
      <alignment/>
      <protection locked="0"/>
    </xf>
    <xf numFmtId="0" fontId="31" fillId="3" borderId="42" xfId="0" applyFont="1" applyFill="1" applyBorder="1" applyAlignment="1" applyProtection="1">
      <alignment/>
      <protection locked="0"/>
    </xf>
    <xf numFmtId="0" fontId="28" fillId="12" borderId="3" xfId="0" applyFont="1" applyFill="1" applyBorder="1" applyAlignment="1">
      <alignment/>
    </xf>
    <xf numFmtId="0" fontId="0" fillId="7" borderId="26" xfId="0" applyFont="1" applyFill="1" applyBorder="1" applyAlignment="1">
      <alignment/>
    </xf>
    <xf numFmtId="0" fontId="22" fillId="7" borderId="15" xfId="0" applyFont="1" applyFill="1" applyBorder="1" applyAlignment="1">
      <alignment horizontal="center"/>
    </xf>
    <xf numFmtId="0" fontId="4" fillId="5" borderId="3" xfId="0" applyFont="1" applyFill="1" applyBorder="1" applyAlignment="1">
      <alignment/>
    </xf>
    <xf numFmtId="0" fontId="29" fillId="3" borderId="2" xfId="0" applyFont="1" applyFill="1" applyBorder="1" applyAlignment="1">
      <alignment/>
    </xf>
    <xf numFmtId="0" fontId="29" fillId="3" borderId="3" xfId="0" applyFont="1" applyFill="1" applyBorder="1" applyAlignment="1">
      <alignment/>
    </xf>
    <xf numFmtId="0" fontId="29" fillId="3" borderId="3" xfId="0" applyFont="1" applyFill="1" applyBorder="1" applyAlignment="1">
      <alignment/>
    </xf>
    <xf numFmtId="0" fontId="29" fillId="3" borderId="7" xfId="0" applyFont="1" applyFill="1" applyBorder="1" applyAlignment="1">
      <alignment/>
    </xf>
    <xf numFmtId="0" fontId="32" fillId="2" borderId="3" xfId="0" applyFont="1" applyBorder="1" applyAlignment="1" applyProtection="1">
      <alignment horizontal="center"/>
      <protection locked="0"/>
    </xf>
    <xf numFmtId="0" fontId="29" fillId="0" borderId="52" xfId="0" applyFont="1" applyFill="1" applyBorder="1" applyAlignment="1">
      <alignment horizontal="center"/>
    </xf>
    <xf numFmtId="0" fontId="29" fillId="2" borderId="3" xfId="0" applyFont="1" applyBorder="1" applyAlignment="1">
      <alignment horizontal="center"/>
    </xf>
    <xf numFmtId="0" fontId="33" fillId="2" borderId="4" xfId="0" applyFont="1" applyBorder="1" applyAlignment="1" applyProtection="1">
      <alignment horizontal="center"/>
      <protection locked="0"/>
    </xf>
    <xf numFmtId="0" fontId="33" fillId="2" borderId="45" xfId="0" applyFont="1" applyBorder="1" applyAlignment="1">
      <alignment horizontal="center"/>
    </xf>
    <xf numFmtId="0" fontId="30" fillId="0" borderId="53" xfId="0" applyFont="1" applyFill="1" applyBorder="1" applyAlignment="1">
      <alignment horizontal="center"/>
    </xf>
    <xf numFmtId="0" fontId="30" fillId="2" borderId="47" xfId="0" applyFont="1" applyBorder="1" applyAlignment="1">
      <alignment horizontal="center"/>
    </xf>
    <xf numFmtId="0" fontId="4" fillId="4" borderId="3" xfId="0" applyFont="1" applyFill="1" applyBorder="1" applyAlignment="1">
      <alignment/>
    </xf>
    <xf numFmtId="0" fontId="29" fillId="0" borderId="32" xfId="0" applyFont="1" applyFill="1" applyBorder="1" applyAlignment="1">
      <alignment/>
    </xf>
    <xf numFmtId="0" fontId="29" fillId="0" borderId="50" xfId="0" applyFont="1" applyFill="1" applyBorder="1" applyAlignment="1" applyProtection="1">
      <alignment horizontal="center"/>
      <protection locked="0"/>
    </xf>
    <xf numFmtId="0" fontId="30" fillId="0" borderId="45" xfId="0" applyFont="1" applyFill="1" applyBorder="1" applyAlignment="1" applyProtection="1">
      <alignment horizontal="center"/>
      <protection locked="0"/>
    </xf>
    <xf numFmtId="0" fontId="30" fillId="0" borderId="53" xfId="0" applyFont="1" applyFill="1" applyBorder="1" applyAlignment="1" applyProtection="1">
      <alignment horizontal="center"/>
      <protection locked="0"/>
    </xf>
    <xf numFmtId="0" fontId="30" fillId="2" borderId="47" xfId="0" applyFont="1" applyBorder="1" applyAlignment="1" applyProtection="1">
      <alignment horizontal="center"/>
      <protection locked="0"/>
    </xf>
    <xf numFmtId="0" fontId="4" fillId="3" borderId="5" xfId="0" applyFont="1" applyFill="1" applyBorder="1" applyAlignment="1" applyProtection="1">
      <alignment/>
      <protection locked="0"/>
    </xf>
    <xf numFmtId="0" fontId="29" fillId="2" borderId="50" xfId="0" applyFont="1" applyBorder="1" applyAlignment="1">
      <alignment horizontal="center"/>
    </xf>
    <xf numFmtId="0" fontId="30" fillId="2" borderId="45" xfId="0" applyFont="1" applyBorder="1" applyAlignment="1">
      <alignment horizontal="center"/>
    </xf>
    <xf numFmtId="0" fontId="4" fillId="3" borderId="6" xfId="0" applyFont="1" applyFill="1" applyBorder="1" applyAlignment="1" applyProtection="1">
      <alignment/>
      <protection locked="0"/>
    </xf>
    <xf numFmtId="0" fontId="4" fillId="3" borderId="3" xfId="0" applyFont="1" applyFill="1" applyBorder="1" applyAlignment="1" applyProtection="1">
      <alignment/>
      <protection locked="0"/>
    </xf>
    <xf numFmtId="0" fontId="4" fillId="3" borderId="7" xfId="0" applyFont="1" applyFill="1" applyBorder="1" applyAlignment="1" applyProtection="1">
      <alignment/>
      <protection locked="0"/>
    </xf>
    <xf numFmtId="0" fontId="4" fillId="3" borderId="6" xfId="0" applyFont="1" applyFill="1" applyBorder="1" applyAlignment="1">
      <alignment/>
    </xf>
    <xf numFmtId="0" fontId="4" fillId="3" borderId="3" xfId="0" applyFont="1" applyFill="1" applyBorder="1" applyAlignment="1">
      <alignment/>
    </xf>
    <xf numFmtId="0" fontId="4" fillId="3" borderId="7" xfId="0" applyFont="1" applyFill="1" applyBorder="1" applyAlignment="1">
      <alignment/>
    </xf>
    <xf numFmtId="0" fontId="4" fillId="3" borderId="5" xfId="0" applyFont="1" applyFill="1" applyBorder="1" applyAlignment="1">
      <alignment/>
    </xf>
    <xf numFmtId="0" fontId="4" fillId="3" borderId="2" xfId="0" applyFont="1" applyFill="1" applyBorder="1" applyAlignment="1">
      <alignment/>
    </xf>
    <xf numFmtId="0" fontId="4" fillId="3" borderId="4" xfId="0" applyFont="1" applyFill="1" applyBorder="1" applyAlignment="1">
      <alignment/>
    </xf>
    <xf numFmtId="0" fontId="4" fillId="3" borderId="12" xfId="0" applyFont="1" applyFill="1" applyBorder="1" applyAlignment="1" applyProtection="1">
      <alignment/>
      <protection locked="0"/>
    </xf>
    <xf numFmtId="0" fontId="29" fillId="0" borderId="3" xfId="0" applyFont="1" applyFill="1" applyBorder="1" applyAlignment="1">
      <alignment horizontal="center"/>
    </xf>
    <xf numFmtId="0" fontId="4" fillId="3" borderId="37" xfId="0" applyFont="1" applyFill="1" applyBorder="1" applyAlignment="1" applyProtection="1">
      <alignment/>
      <protection locked="0"/>
    </xf>
    <xf numFmtId="0" fontId="4" fillId="3" borderId="41" xfId="0" applyFont="1" applyFill="1" applyBorder="1" applyAlignment="1" applyProtection="1">
      <alignment/>
      <protection locked="0"/>
    </xf>
    <xf numFmtId="0" fontId="4" fillId="3" borderId="39" xfId="0" applyFont="1" applyFill="1" applyBorder="1" applyAlignment="1" applyProtection="1">
      <alignment/>
      <protection locked="0"/>
    </xf>
    <xf numFmtId="0" fontId="4" fillId="3" borderId="40" xfId="0" applyFont="1" applyFill="1" applyBorder="1" applyAlignment="1" applyProtection="1">
      <alignment/>
      <protection locked="0"/>
    </xf>
    <xf numFmtId="0" fontId="4" fillId="3" borderId="2" xfId="0" applyFont="1" applyFill="1" applyBorder="1" applyAlignment="1" applyProtection="1">
      <alignment/>
      <protection locked="0"/>
    </xf>
    <xf numFmtId="0" fontId="0" fillId="2" borderId="48" xfId="0" applyFont="1" applyBorder="1" applyAlignment="1">
      <alignment horizontal="center"/>
    </xf>
    <xf numFmtId="0" fontId="4" fillId="3" borderId="10" xfId="0" applyFont="1" applyFill="1" applyBorder="1" applyAlignment="1" applyProtection="1">
      <alignment/>
      <protection locked="0"/>
    </xf>
    <xf numFmtId="0" fontId="29" fillId="3" borderId="2" xfId="0" applyFont="1" applyFill="1" applyBorder="1" applyAlignment="1">
      <alignment/>
    </xf>
    <xf numFmtId="0" fontId="29" fillId="3" borderId="4" xfId="0" applyFont="1" applyFill="1" applyBorder="1" applyAlignment="1">
      <alignment/>
    </xf>
    <xf numFmtId="0" fontId="0" fillId="4" borderId="3" xfId="0" applyFont="1" applyFill="1" applyBorder="1" applyAlignment="1">
      <alignment/>
    </xf>
    <xf numFmtId="0" fontId="28" fillId="7" borderId="26" xfId="0" applyFont="1" applyFill="1" applyBorder="1" applyAlignment="1">
      <alignment/>
    </xf>
    <xf numFmtId="0" fontId="28" fillId="12" borderId="3" xfId="0" applyFont="1" applyFill="1" applyBorder="1" applyAlignment="1">
      <alignment/>
    </xf>
    <xf numFmtId="0" fontId="4" fillId="4" borderId="3" xfId="0" applyFont="1" applyFill="1" applyBorder="1" applyAlignment="1">
      <alignment/>
    </xf>
    <xf numFmtId="0" fontId="28" fillId="11" borderId="3" xfId="0" applyFont="1" applyFill="1" applyBorder="1" applyAlignment="1">
      <alignment/>
    </xf>
    <xf numFmtId="0" fontId="0" fillId="3" borderId="7" xfId="0" applyFont="1" applyFill="1" applyBorder="1" applyAlignment="1">
      <alignment/>
    </xf>
    <xf numFmtId="0" fontId="7" fillId="3" borderId="42" xfId="0" applyFont="1" applyFill="1" applyBorder="1" applyAlignment="1" applyProtection="1">
      <alignment/>
      <protection locked="0"/>
    </xf>
    <xf numFmtId="0" fontId="0" fillId="0" borderId="50" xfId="0" applyFont="1" applyFill="1" applyBorder="1" applyAlignment="1">
      <alignment horizontal="center"/>
    </xf>
    <xf numFmtId="0" fontId="0" fillId="0" borderId="45" xfId="0" applyFont="1" applyFill="1" applyBorder="1" applyAlignment="1">
      <alignment horizontal="center"/>
    </xf>
    <xf numFmtId="0" fontId="0" fillId="0" borderId="3" xfId="0" applyFont="1" applyFill="1" applyBorder="1" applyAlignment="1" applyProtection="1">
      <alignment horizontal="center"/>
      <protection locked="0"/>
    </xf>
    <xf numFmtId="0" fontId="0" fillId="2" borderId="41" xfId="0" applyFont="1" applyBorder="1" applyAlignment="1">
      <alignment horizontal="center"/>
    </xf>
    <xf numFmtId="0" fontId="0" fillId="0" borderId="4" xfId="0" applyFont="1" applyFill="1" applyBorder="1" applyAlignment="1" applyProtection="1">
      <alignment horizontal="center"/>
      <protection locked="0"/>
    </xf>
    <xf numFmtId="0" fontId="0" fillId="2" borderId="53" xfId="0" applyFont="1" applyBorder="1" applyAlignment="1">
      <alignment horizontal="center"/>
    </xf>
    <xf numFmtId="0" fontId="29" fillId="2" borderId="46" xfId="0" applyFont="1" applyBorder="1" applyAlignment="1">
      <alignment horizontal="center"/>
    </xf>
    <xf numFmtId="0" fontId="0" fillId="3" borderId="66" xfId="0" applyFont="1" applyFill="1" applyBorder="1" applyAlignment="1" applyProtection="1">
      <alignment/>
      <protection locked="0"/>
    </xf>
    <xf numFmtId="0" fontId="0" fillId="3" borderId="67" xfId="0" applyFont="1" applyFill="1" applyBorder="1" applyAlignment="1" applyProtection="1">
      <alignment/>
      <protection locked="0"/>
    </xf>
    <xf numFmtId="0" fontId="20" fillId="2" borderId="69" xfId="0" applyFont="1" applyBorder="1" applyAlignment="1" applyProtection="1">
      <alignment horizontal="center"/>
      <protection locked="0"/>
    </xf>
    <xf numFmtId="0" fontId="20" fillId="2" borderId="70" xfId="0" applyFont="1" applyBorder="1" applyAlignment="1" applyProtection="1">
      <alignment horizontal="center"/>
      <protection locked="0"/>
    </xf>
    <xf numFmtId="0" fontId="4" fillId="3" borderId="27" xfId="0" applyFont="1" applyFill="1" applyBorder="1" applyAlignment="1" applyProtection="1">
      <alignment/>
      <protection locked="0"/>
    </xf>
    <xf numFmtId="0" fontId="4" fillId="3" borderId="21" xfId="0" applyFont="1" applyFill="1" applyBorder="1" applyAlignment="1" applyProtection="1">
      <alignment/>
      <protection locked="0"/>
    </xf>
    <xf numFmtId="0" fontId="20" fillId="0" borderId="69" xfId="0" applyFont="1" applyFill="1" applyBorder="1" applyAlignment="1" applyProtection="1">
      <alignment horizontal="center"/>
      <protection locked="0"/>
    </xf>
    <xf numFmtId="0" fontId="20" fillId="0" borderId="70" xfId="0" applyFont="1" applyFill="1" applyBorder="1" applyAlignment="1" applyProtection="1">
      <alignment horizontal="center"/>
      <protection locked="0"/>
    </xf>
    <xf numFmtId="0" fontId="20" fillId="2" borderId="76" xfId="0" applyFont="1" applyBorder="1" applyAlignment="1">
      <alignment horizontal="center"/>
    </xf>
    <xf numFmtId="0" fontId="20" fillId="2" borderId="77" xfId="0" applyFont="1" applyBorder="1" applyAlignment="1">
      <alignment horizontal="center"/>
    </xf>
    <xf numFmtId="0" fontId="4" fillId="3" borderId="16" xfId="0" applyFont="1" applyFill="1" applyBorder="1" applyAlignment="1">
      <alignment/>
    </xf>
    <xf numFmtId="0" fontId="28" fillId="12" borderId="15" xfId="0" applyFont="1" applyFill="1" applyBorder="1" applyAlignment="1">
      <alignment/>
    </xf>
    <xf numFmtId="0" fontId="4" fillId="3" borderId="17" xfId="0" applyFont="1" applyFill="1" applyBorder="1" applyAlignment="1">
      <alignment/>
    </xf>
    <xf numFmtId="0" fontId="0" fillId="3" borderId="15" xfId="0" applyFont="1" applyFill="1" applyBorder="1" applyAlignment="1">
      <alignment/>
    </xf>
    <xf numFmtId="0" fontId="0" fillId="2" borderId="17" xfId="0" applyFill="1" applyBorder="1" applyAlignment="1">
      <alignment/>
    </xf>
    <xf numFmtId="0" fontId="0" fillId="3" borderId="22" xfId="0" applyFont="1" applyFill="1" applyBorder="1" applyAlignment="1" applyProtection="1">
      <alignment/>
      <protection locked="0"/>
    </xf>
    <xf numFmtId="0" fontId="0" fillId="3" borderId="78" xfId="0" applyFont="1" applyFill="1" applyBorder="1" applyAlignment="1" applyProtection="1">
      <alignment/>
      <protection locked="0"/>
    </xf>
    <xf numFmtId="0" fontId="0" fillId="3" borderId="79" xfId="0" applyFont="1" applyFill="1" applyBorder="1" applyAlignment="1" applyProtection="1">
      <alignment/>
      <protection locked="0"/>
    </xf>
    <xf numFmtId="0" fontId="4" fillId="3" borderId="79" xfId="0" applyFont="1" applyFill="1" applyBorder="1" applyAlignment="1" applyProtection="1">
      <alignment/>
      <protection locked="0"/>
    </xf>
    <xf numFmtId="0" fontId="4" fillId="3" borderId="79" xfId="0" applyFont="1" applyFill="1" applyBorder="1" applyAlignment="1">
      <alignment/>
    </xf>
    <xf numFmtId="0" fontId="0" fillId="0" borderId="79" xfId="0" applyFont="1" applyFill="1" applyBorder="1" applyAlignment="1" applyProtection="1">
      <alignment/>
      <protection locked="0"/>
    </xf>
    <xf numFmtId="0" fontId="0" fillId="3" borderId="79" xfId="0" applyFont="1" applyFill="1" applyBorder="1" applyAlignment="1">
      <alignment/>
    </xf>
    <xf numFmtId="0" fontId="0" fillId="2" borderId="79" xfId="0" applyFill="1" applyBorder="1" applyAlignment="1">
      <alignment/>
    </xf>
    <xf numFmtId="0" fontId="0" fillId="2" borderId="80" xfId="0" applyFill="1" applyBorder="1" applyAlignment="1">
      <alignment/>
    </xf>
    <xf numFmtId="0" fontId="4" fillId="3" borderId="75" xfId="0" applyFont="1" applyFill="1" applyBorder="1" applyAlignment="1" applyProtection="1">
      <alignment/>
      <protection locked="0"/>
    </xf>
    <xf numFmtId="0" fontId="4" fillId="3" borderId="81" xfId="0" applyFont="1" applyFill="1" applyBorder="1" applyAlignment="1" applyProtection="1">
      <alignment/>
      <protection locked="0"/>
    </xf>
    <xf numFmtId="0" fontId="4" fillId="3" borderId="82" xfId="0" applyFont="1" applyFill="1" applyBorder="1" applyAlignment="1" applyProtection="1">
      <alignment/>
      <protection locked="0"/>
    </xf>
    <xf numFmtId="0" fontId="4" fillId="3" borderId="51" xfId="0" applyFont="1" applyFill="1" applyBorder="1" applyAlignment="1" applyProtection="1">
      <alignment/>
      <protection locked="0"/>
    </xf>
    <xf numFmtId="0" fontId="4" fillId="3" borderId="83" xfId="0" applyFont="1" applyFill="1" applyBorder="1" applyAlignment="1" applyProtection="1">
      <alignment/>
      <protection locked="0"/>
    </xf>
    <xf numFmtId="0" fontId="4" fillId="3" borderId="84" xfId="0" applyFont="1" applyFill="1" applyBorder="1" applyAlignment="1" applyProtection="1">
      <alignment/>
      <protection locked="0"/>
    </xf>
    <xf numFmtId="0" fontId="4" fillId="3" borderId="48" xfId="0" applyFont="1" applyFill="1" applyBorder="1" applyAlignment="1" applyProtection="1">
      <alignment/>
      <protection locked="0"/>
    </xf>
    <xf numFmtId="0" fontId="4" fillId="3" borderId="73" xfId="0" applyFont="1" applyFill="1" applyBorder="1" applyAlignment="1" applyProtection="1">
      <alignment/>
      <protection locked="0"/>
    </xf>
    <xf numFmtId="0" fontId="4" fillId="3" borderId="74" xfId="0" applyFont="1" applyFill="1" applyBorder="1" applyAlignment="1" applyProtection="1">
      <alignment/>
      <protection locked="0"/>
    </xf>
    <xf numFmtId="0" fontId="4" fillId="3" borderId="83" xfId="0" applyFont="1" applyFill="1" applyBorder="1" applyAlignment="1">
      <alignment/>
    </xf>
    <xf numFmtId="0" fontId="4" fillId="3" borderId="48" xfId="0" applyFont="1" applyFill="1" applyBorder="1" applyAlignment="1">
      <alignment/>
    </xf>
    <xf numFmtId="0" fontId="4" fillId="3" borderId="85" xfId="0" applyFont="1" applyFill="1" applyBorder="1" applyAlignment="1">
      <alignment/>
    </xf>
    <xf numFmtId="0" fontId="4" fillId="3" borderId="84" xfId="0" applyFont="1" applyFill="1" applyBorder="1" applyAlignment="1">
      <alignment/>
    </xf>
    <xf numFmtId="0" fontId="0" fillId="0" borderId="85" xfId="0" applyFont="1" applyFill="1" applyBorder="1" applyAlignment="1" applyProtection="1">
      <alignment/>
      <protection locked="0"/>
    </xf>
    <xf numFmtId="0" fontId="0" fillId="3" borderId="83" xfId="0" applyFont="1" applyFill="1" applyBorder="1" applyAlignment="1">
      <alignment/>
    </xf>
    <xf numFmtId="0" fontId="0" fillId="2" borderId="86" xfId="0" applyFill="1" applyBorder="1" applyAlignment="1">
      <alignment/>
    </xf>
    <xf numFmtId="0" fontId="0" fillId="3" borderId="0" xfId="0" applyFont="1" applyFill="1" applyBorder="1" applyAlignment="1" applyProtection="1">
      <alignment/>
      <protection locked="0"/>
    </xf>
    <xf numFmtId="0" fontId="4" fillId="3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3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AL31"/>
  <sheetViews>
    <sheetView showGridLines="0" zoomScale="82" zoomScaleNormal="82" workbookViewId="0" topLeftCell="A2">
      <selection activeCell="F24" sqref="F24"/>
    </sheetView>
  </sheetViews>
  <sheetFormatPr defaultColWidth="9.140625" defaultRowHeight="12.75"/>
  <cols>
    <col min="1" max="1" width="3.28125" style="12" customWidth="1"/>
    <col min="2" max="2" width="14.28125" style="13" customWidth="1"/>
    <col min="3" max="3" width="7.28125" style="14" customWidth="1"/>
    <col min="4" max="4" width="3.00390625" style="15" hidden="1" customWidth="1"/>
    <col min="5" max="5" width="6.7109375" style="13" bestFit="1" customWidth="1"/>
    <col min="6" max="6" width="6.7109375" style="14" bestFit="1" customWidth="1"/>
    <col min="7" max="7" width="5.8515625" style="15" hidden="1" customWidth="1"/>
    <col min="8" max="8" width="6.7109375" style="13" bestFit="1" customWidth="1"/>
    <col min="9" max="9" width="6.7109375" style="14" bestFit="1" customWidth="1"/>
    <col min="10" max="10" width="5.8515625" style="16" hidden="1" customWidth="1"/>
    <col min="11" max="11" width="5.8515625" style="13" hidden="1" customWidth="1"/>
    <col min="12" max="12" width="5.8515625" style="17" hidden="1" customWidth="1"/>
    <col min="13" max="13" width="6.7109375" style="13" bestFit="1" customWidth="1"/>
    <col min="14" max="14" width="6.421875" style="14" customWidth="1"/>
    <col min="15" max="15" width="5.8515625" style="15" hidden="1" customWidth="1"/>
    <col min="16" max="16" width="6.7109375" style="13" bestFit="1" customWidth="1"/>
    <col min="17" max="17" width="6.7109375" style="14" customWidth="1"/>
    <col min="18" max="18" width="4.7109375" style="16" hidden="1" customWidth="1"/>
    <col min="19" max="21" width="4.7109375" style="13" hidden="1" customWidth="1"/>
    <col min="22" max="22" width="0.13671875" style="17" hidden="1" customWidth="1"/>
    <col min="23" max="23" width="0.13671875" style="15" customWidth="1"/>
    <col min="24" max="24" width="7.8515625" style="12" customWidth="1"/>
    <col min="25" max="25" width="7.7109375" style="16" customWidth="1"/>
    <col min="26" max="27" width="7.421875" style="13" customWidth="1"/>
    <col min="28" max="29" width="7.421875" style="17" customWidth="1"/>
    <col min="30" max="30" width="3.8515625" style="14" customWidth="1"/>
    <col min="31" max="31" width="6.421875" style="12" customWidth="1"/>
    <col min="32" max="32" width="7.7109375" style="13" customWidth="1"/>
    <col min="33" max="33" width="8.140625" style="13" customWidth="1"/>
    <col min="34" max="34" width="8.421875" style="13" customWidth="1"/>
    <col min="35" max="36" width="9.140625" style="18" customWidth="1"/>
    <col min="37" max="38" width="9.140625" style="10" customWidth="1"/>
    <col min="39" max="16384" width="8.8515625" style="10" customWidth="1"/>
  </cols>
  <sheetData>
    <row r="1" spans="1:38" s="2" customFormat="1" ht="42.75" customHeight="1" hidden="1" thickBot="1">
      <c r="A1" s="45"/>
      <c r="B1" s="46"/>
      <c r="C1" s="47"/>
      <c r="D1" s="48"/>
      <c r="E1" s="46"/>
      <c r="F1" s="47"/>
      <c r="G1" s="48"/>
      <c r="H1" s="46"/>
      <c r="I1" s="47"/>
      <c r="J1" s="49"/>
      <c r="K1" s="50"/>
      <c r="L1" s="51"/>
      <c r="M1" s="46"/>
      <c r="N1" s="47"/>
      <c r="O1" s="48"/>
      <c r="P1" s="46"/>
      <c r="Q1" s="47"/>
      <c r="R1" s="49"/>
      <c r="S1" s="50"/>
      <c r="T1" s="50"/>
      <c r="U1" s="50"/>
      <c r="V1" s="51"/>
      <c r="W1" s="56"/>
      <c r="X1" s="45"/>
      <c r="Y1" s="112"/>
      <c r="Z1" s="46"/>
      <c r="AA1" s="46"/>
      <c r="AB1" s="113"/>
      <c r="AC1" s="113"/>
      <c r="AD1" s="47"/>
      <c r="AE1" s="45"/>
      <c r="AF1" s="46"/>
      <c r="AG1" s="46"/>
      <c r="AH1" s="113"/>
      <c r="AI1" s="38"/>
      <c r="AJ1" s="38"/>
      <c r="AK1" s="38"/>
      <c r="AL1" s="38"/>
    </row>
    <row r="2" spans="1:38" s="2" customFormat="1" ht="13.5" thickBot="1">
      <c r="A2" s="45"/>
      <c r="B2" s="46"/>
      <c r="C2" s="47"/>
      <c r="D2" s="48"/>
      <c r="E2" s="53"/>
      <c r="F2" s="54"/>
      <c r="G2" s="48"/>
      <c r="H2" s="52"/>
      <c r="I2" s="55"/>
      <c r="J2" s="49"/>
      <c r="K2" s="50"/>
      <c r="L2" s="51"/>
      <c r="M2" s="69"/>
      <c r="N2" s="290"/>
      <c r="O2" s="48"/>
      <c r="P2" s="66"/>
      <c r="Q2" s="67"/>
      <c r="R2" s="49"/>
      <c r="S2" s="50"/>
      <c r="T2" s="50"/>
      <c r="U2" s="50"/>
      <c r="V2" s="51"/>
      <c r="W2" s="56"/>
      <c r="X2" s="70" t="s">
        <v>18</v>
      </c>
      <c r="Y2" s="70" t="s">
        <v>18</v>
      </c>
      <c r="Z2" s="71" t="s">
        <v>15</v>
      </c>
      <c r="AA2" s="71" t="s">
        <v>15</v>
      </c>
      <c r="AB2" s="72" t="s">
        <v>15</v>
      </c>
      <c r="AC2" s="72" t="s">
        <v>15</v>
      </c>
      <c r="AD2" s="74" t="s">
        <v>24</v>
      </c>
      <c r="AE2" s="73" t="s">
        <v>15</v>
      </c>
      <c r="AF2" s="71" t="s">
        <v>18</v>
      </c>
      <c r="AG2" s="71" t="s">
        <v>15</v>
      </c>
      <c r="AH2" s="72" t="s">
        <v>18</v>
      </c>
      <c r="AI2" s="81" t="s">
        <v>29</v>
      </c>
      <c r="AJ2" s="80" t="s">
        <v>30</v>
      </c>
      <c r="AK2" s="38"/>
      <c r="AL2" s="38"/>
    </row>
    <row r="3" spans="1:38" s="2" customFormat="1" ht="27.75" customHeight="1" thickBot="1">
      <c r="A3" s="21" t="s">
        <v>0</v>
      </c>
      <c r="B3" s="22" t="s">
        <v>25</v>
      </c>
      <c r="C3" s="23" t="s">
        <v>26</v>
      </c>
      <c r="D3" s="24">
        <v>1</v>
      </c>
      <c r="E3" s="25" t="s">
        <v>23</v>
      </c>
      <c r="F3" s="26" t="s">
        <v>10</v>
      </c>
      <c r="G3" s="27">
        <v>2</v>
      </c>
      <c r="H3" s="28" t="s">
        <v>23</v>
      </c>
      <c r="I3" s="29" t="s">
        <v>10</v>
      </c>
      <c r="J3" s="30" t="s">
        <v>1</v>
      </c>
      <c r="K3" s="31" t="s">
        <v>2</v>
      </c>
      <c r="L3" s="32">
        <v>3</v>
      </c>
      <c r="M3" s="291" t="s">
        <v>23</v>
      </c>
      <c r="N3" s="68" t="s">
        <v>10</v>
      </c>
      <c r="O3" s="27">
        <v>4</v>
      </c>
      <c r="P3" s="64" t="s">
        <v>23</v>
      </c>
      <c r="Q3" s="65" t="s">
        <v>10</v>
      </c>
      <c r="R3" s="33" t="s">
        <v>3</v>
      </c>
      <c r="S3" s="34" t="s">
        <v>4</v>
      </c>
      <c r="T3" s="34" t="s">
        <v>5</v>
      </c>
      <c r="U3" s="34" t="s">
        <v>6</v>
      </c>
      <c r="V3" s="35" t="s">
        <v>7</v>
      </c>
      <c r="W3" s="57"/>
      <c r="X3" s="20" t="s">
        <v>17</v>
      </c>
      <c r="Y3" s="58" t="s">
        <v>16</v>
      </c>
      <c r="Z3" s="19" t="s">
        <v>9</v>
      </c>
      <c r="AA3" s="19" t="s">
        <v>12</v>
      </c>
      <c r="AB3" s="37" t="s">
        <v>13</v>
      </c>
      <c r="AC3" s="37" t="s">
        <v>14</v>
      </c>
      <c r="AD3" s="36" t="s">
        <v>11</v>
      </c>
      <c r="AE3" s="20" t="s">
        <v>19</v>
      </c>
      <c r="AF3" s="19" t="s">
        <v>20</v>
      </c>
      <c r="AG3" s="59" t="s">
        <v>21</v>
      </c>
      <c r="AH3" s="37" t="s">
        <v>22</v>
      </c>
      <c r="AI3" s="75" t="s">
        <v>27</v>
      </c>
      <c r="AJ3" s="76" t="s">
        <v>28</v>
      </c>
      <c r="AK3" s="1"/>
      <c r="AL3" s="1"/>
    </row>
    <row r="4" spans="1:38" ht="13.5" thickBot="1">
      <c r="A4" s="232">
        <v>1</v>
      </c>
      <c r="B4" s="233" t="s">
        <v>71</v>
      </c>
      <c r="C4" s="234" t="s">
        <v>66</v>
      </c>
      <c r="D4" s="235">
        <v>9</v>
      </c>
      <c r="E4" s="273">
        <v>19.3</v>
      </c>
      <c r="F4" s="283">
        <v>8.27</v>
      </c>
      <c r="G4" s="277">
        <v>27</v>
      </c>
      <c r="H4" s="237">
        <v>18.1</v>
      </c>
      <c r="I4" s="238">
        <v>8.68</v>
      </c>
      <c r="J4" s="278">
        <f aca="true" t="shared" si="0" ref="J4:J18">MIN(E4,H4)</f>
        <v>18.1</v>
      </c>
      <c r="K4" s="279">
        <f aca="true" t="shared" si="1" ref="K4:K18">MIN(F4,I4)</f>
        <v>8.27</v>
      </c>
      <c r="L4" s="280">
        <v>24</v>
      </c>
      <c r="M4" s="236">
        <v>17.6</v>
      </c>
      <c r="N4" s="281">
        <v>0</v>
      </c>
      <c r="O4" s="277">
        <v>29</v>
      </c>
      <c r="P4" s="276">
        <v>19.6</v>
      </c>
      <c r="Q4" s="281">
        <v>0</v>
      </c>
      <c r="R4" s="239">
        <f aca="true" t="shared" si="2" ref="R4:R18">MIN(M4,P4)</f>
        <v>17.6</v>
      </c>
      <c r="S4" s="240">
        <f aca="true" t="shared" si="3" ref="S4:S18">MIN(J4,R4)</f>
        <v>17.6</v>
      </c>
      <c r="T4" s="240">
        <f aca="true" t="shared" si="4" ref="T4:T18">MIN(N4,Q4)</f>
        <v>0</v>
      </c>
      <c r="U4" s="240">
        <f aca="true" t="shared" si="5" ref="U4:U18">MAX(E4,H4)</f>
        <v>19.3</v>
      </c>
      <c r="V4" s="241">
        <f aca="true" t="shared" si="6" ref="V4:V18">MAX(M4,P4)</f>
        <v>19.6</v>
      </c>
      <c r="W4" s="242"/>
      <c r="X4" s="295">
        <v>8.27</v>
      </c>
      <c r="Y4" s="239">
        <f aca="true" t="shared" si="7" ref="Y4:Y18">AVERAGE(F4,I4,N4,Q4)</f>
        <v>4.2375</v>
      </c>
      <c r="Z4" s="287">
        <f aca="true" t="shared" si="8" ref="Z4:Z18">MAX(U4,V4)</f>
        <v>19.6</v>
      </c>
      <c r="AA4" s="296">
        <f aca="true" t="shared" si="9" ref="AA4:AA18">SUM(E4+H4+M4+P4)-S4</f>
        <v>57.00000000000001</v>
      </c>
      <c r="AB4" s="241">
        <f aca="true" t="shared" si="10" ref="AB4:AB18">SUM(E4,H4,M4,P4)</f>
        <v>74.60000000000001</v>
      </c>
      <c r="AC4" s="241">
        <f aca="true" t="shared" si="11" ref="AC4:AC18">AVERAGE(,E4,H4,M4,P4)</f>
        <v>14.920000000000002</v>
      </c>
      <c r="AD4" s="297">
        <v>1</v>
      </c>
      <c r="AE4" s="243">
        <v>20.3</v>
      </c>
      <c r="AF4" s="244">
        <v>7.92</v>
      </c>
      <c r="AG4" s="294">
        <f aca="true" t="shared" si="12" ref="AG4:AG18">MAX(Z4,AE4)</f>
        <v>20.3</v>
      </c>
      <c r="AH4" s="298">
        <f aca="true" t="shared" si="13" ref="AH4:AH18">MIN(X4,AF4)</f>
        <v>7.92</v>
      </c>
      <c r="AI4" s="245">
        <v>112</v>
      </c>
      <c r="AJ4" s="299">
        <f aca="true" t="shared" si="14" ref="AJ4:AJ17">SUM(3600/AH4*AI4/5280)</f>
        <v>9.641873278236915</v>
      </c>
      <c r="AK4" s="1"/>
      <c r="AL4" s="1"/>
    </row>
    <row r="5" spans="1:38" ht="13.5" thickBot="1">
      <c r="A5" s="258">
        <v>2</v>
      </c>
      <c r="B5" s="180" t="s">
        <v>63</v>
      </c>
      <c r="C5" s="259" t="s">
        <v>66</v>
      </c>
      <c r="D5" s="180">
        <v>12</v>
      </c>
      <c r="E5" s="260">
        <v>16.6</v>
      </c>
      <c r="F5" s="260">
        <v>9.03</v>
      </c>
      <c r="G5" s="282">
        <v>27</v>
      </c>
      <c r="H5" s="274">
        <v>18.9</v>
      </c>
      <c r="I5" s="284">
        <v>8.59</v>
      </c>
      <c r="J5" s="282">
        <f t="shared" si="0"/>
        <v>16.6</v>
      </c>
      <c r="K5" s="282">
        <f t="shared" si="1"/>
        <v>8.59</v>
      </c>
      <c r="L5" s="282">
        <v>24</v>
      </c>
      <c r="M5" s="261">
        <v>18.3</v>
      </c>
      <c r="N5" s="261">
        <v>8.91</v>
      </c>
      <c r="O5" s="282">
        <v>29</v>
      </c>
      <c r="P5" s="262">
        <v>16.8</v>
      </c>
      <c r="Q5" s="286">
        <v>8.88</v>
      </c>
      <c r="R5" s="263">
        <f t="shared" si="2"/>
        <v>16.8</v>
      </c>
      <c r="S5" s="263">
        <f t="shared" si="3"/>
        <v>16.6</v>
      </c>
      <c r="T5" s="263">
        <f t="shared" si="4"/>
        <v>8.88</v>
      </c>
      <c r="U5" s="263">
        <f t="shared" si="5"/>
        <v>18.9</v>
      </c>
      <c r="V5" s="263">
        <f t="shared" si="6"/>
        <v>18.3</v>
      </c>
      <c r="W5" s="263"/>
      <c r="X5" s="263">
        <f aca="true" t="shared" si="15" ref="X5:X18">MIN(K5,T5)</f>
        <v>8.59</v>
      </c>
      <c r="Y5" s="263">
        <f t="shared" si="7"/>
        <v>8.8525</v>
      </c>
      <c r="Z5" s="288">
        <f t="shared" si="8"/>
        <v>18.9</v>
      </c>
      <c r="AA5" s="263">
        <f t="shared" si="9"/>
        <v>53.99999999999999</v>
      </c>
      <c r="AB5" s="263">
        <f t="shared" si="10"/>
        <v>70.6</v>
      </c>
      <c r="AC5" s="263">
        <f t="shared" si="11"/>
        <v>14.12</v>
      </c>
      <c r="AD5" s="263">
        <v>2</v>
      </c>
      <c r="AE5" s="264">
        <v>19.4</v>
      </c>
      <c r="AF5" s="180">
        <v>8.53</v>
      </c>
      <c r="AG5" s="265">
        <f t="shared" si="12"/>
        <v>19.4</v>
      </c>
      <c r="AH5" s="263">
        <f t="shared" si="13"/>
        <v>8.53</v>
      </c>
      <c r="AI5" s="245">
        <v>112</v>
      </c>
      <c r="AJ5" s="78">
        <f t="shared" si="14"/>
        <v>8.952360652243419</v>
      </c>
      <c r="AK5" s="1"/>
      <c r="AL5" s="1"/>
    </row>
    <row r="6" spans="1:38" s="11" customFormat="1" ht="13.5" thickBot="1">
      <c r="A6" s="258">
        <v>3</v>
      </c>
      <c r="B6" s="180" t="s">
        <v>65</v>
      </c>
      <c r="C6" s="266" t="s">
        <v>68</v>
      </c>
      <c r="D6" s="180"/>
      <c r="E6" s="260">
        <v>18.5</v>
      </c>
      <c r="F6" s="260">
        <v>9.22</v>
      </c>
      <c r="G6" s="282">
        <v>27</v>
      </c>
      <c r="H6" s="260">
        <v>17.4</v>
      </c>
      <c r="I6" s="260">
        <v>8.63</v>
      </c>
      <c r="J6" s="282">
        <f t="shared" si="0"/>
        <v>17.4</v>
      </c>
      <c r="K6" s="282">
        <f t="shared" si="1"/>
        <v>8.63</v>
      </c>
      <c r="L6" s="282">
        <v>24</v>
      </c>
      <c r="M6" s="267">
        <v>18.1</v>
      </c>
      <c r="N6" s="267">
        <v>8.93</v>
      </c>
      <c r="O6" s="282">
        <v>29</v>
      </c>
      <c r="P6" s="268">
        <v>16.5</v>
      </c>
      <c r="Q6" s="268">
        <v>9.43</v>
      </c>
      <c r="R6" s="263">
        <f t="shared" si="2"/>
        <v>16.5</v>
      </c>
      <c r="S6" s="263">
        <f t="shared" si="3"/>
        <v>16.5</v>
      </c>
      <c r="T6" s="263">
        <f t="shared" si="4"/>
        <v>8.93</v>
      </c>
      <c r="U6" s="263">
        <f t="shared" si="5"/>
        <v>18.5</v>
      </c>
      <c r="V6" s="263">
        <f t="shared" si="6"/>
        <v>18.1</v>
      </c>
      <c r="W6" s="263"/>
      <c r="X6" s="263">
        <f t="shared" si="15"/>
        <v>8.63</v>
      </c>
      <c r="Y6" s="263">
        <f t="shared" si="7"/>
        <v>9.0525</v>
      </c>
      <c r="Z6" s="293">
        <f t="shared" si="8"/>
        <v>18.5</v>
      </c>
      <c r="AA6" s="263">
        <f t="shared" si="9"/>
        <v>54</v>
      </c>
      <c r="AB6" s="263">
        <f t="shared" si="10"/>
        <v>70.5</v>
      </c>
      <c r="AC6" s="263">
        <f t="shared" si="11"/>
        <v>14.1</v>
      </c>
      <c r="AD6" s="263">
        <v>3</v>
      </c>
      <c r="AE6" s="264">
        <v>18.8</v>
      </c>
      <c r="AF6" s="180">
        <v>8.64</v>
      </c>
      <c r="AG6" s="265">
        <f t="shared" si="12"/>
        <v>18.8</v>
      </c>
      <c r="AH6" s="263">
        <f t="shared" si="13"/>
        <v>8.63</v>
      </c>
      <c r="AI6" s="245">
        <v>112</v>
      </c>
      <c r="AJ6" s="78">
        <f t="shared" si="14"/>
        <v>8.848625302854735</v>
      </c>
      <c r="AK6" s="1"/>
      <c r="AL6" s="1"/>
    </row>
    <row r="7" spans="1:38" s="9" customFormat="1" ht="13.5" thickBot="1">
      <c r="A7" s="269">
        <v>4</v>
      </c>
      <c r="B7" s="270" t="s">
        <v>58</v>
      </c>
      <c r="C7" s="266" t="s">
        <v>68</v>
      </c>
      <c r="D7" s="180">
        <v>17</v>
      </c>
      <c r="E7" s="271">
        <v>6.6</v>
      </c>
      <c r="F7" s="271">
        <v>8.75</v>
      </c>
      <c r="G7" s="282">
        <v>27</v>
      </c>
      <c r="H7" s="271">
        <v>14.1</v>
      </c>
      <c r="I7" s="271">
        <v>8.64</v>
      </c>
      <c r="J7" s="282">
        <f t="shared" si="0"/>
        <v>6.6</v>
      </c>
      <c r="K7" s="282">
        <f t="shared" si="1"/>
        <v>8.64</v>
      </c>
      <c r="L7" s="282">
        <v>24</v>
      </c>
      <c r="M7" s="261">
        <v>17.4</v>
      </c>
      <c r="N7" s="261">
        <v>8.74</v>
      </c>
      <c r="O7" s="282">
        <v>29</v>
      </c>
      <c r="P7" s="260">
        <v>15.4</v>
      </c>
      <c r="Q7" s="260">
        <v>9.05</v>
      </c>
      <c r="R7" s="263">
        <f t="shared" si="2"/>
        <v>15.4</v>
      </c>
      <c r="S7" s="263">
        <f t="shared" si="3"/>
        <v>6.6</v>
      </c>
      <c r="T7" s="263">
        <f t="shared" si="4"/>
        <v>8.74</v>
      </c>
      <c r="U7" s="263">
        <f t="shared" si="5"/>
        <v>14.1</v>
      </c>
      <c r="V7" s="263">
        <f t="shared" si="6"/>
        <v>17.4</v>
      </c>
      <c r="W7" s="263"/>
      <c r="X7" s="263">
        <f t="shared" si="15"/>
        <v>8.64</v>
      </c>
      <c r="Y7" s="263">
        <f t="shared" si="7"/>
        <v>8.795000000000002</v>
      </c>
      <c r="Z7" s="292">
        <f t="shared" si="8"/>
        <v>17.4</v>
      </c>
      <c r="AA7" s="263">
        <f t="shared" si="9"/>
        <v>46.89999999999999</v>
      </c>
      <c r="AB7" s="263">
        <f t="shared" si="10"/>
        <v>53.49999999999999</v>
      </c>
      <c r="AC7" s="263">
        <f t="shared" si="11"/>
        <v>10.7</v>
      </c>
      <c r="AD7" s="263">
        <v>10</v>
      </c>
      <c r="AE7" s="264">
        <v>16.6</v>
      </c>
      <c r="AF7" s="180">
        <v>8.36</v>
      </c>
      <c r="AG7" s="265">
        <f t="shared" si="12"/>
        <v>17.4</v>
      </c>
      <c r="AH7" s="263">
        <f t="shared" si="13"/>
        <v>8.36</v>
      </c>
      <c r="AI7" s="245">
        <v>112</v>
      </c>
      <c r="AJ7" s="78">
        <f t="shared" si="14"/>
        <v>9.134406263592867</v>
      </c>
      <c r="AK7" s="1"/>
      <c r="AL7" s="1"/>
    </row>
    <row r="8" spans="1:38" ht="13.5" thickBot="1">
      <c r="A8" s="258">
        <v>5</v>
      </c>
      <c r="B8" s="270" t="s">
        <v>55</v>
      </c>
      <c r="C8" s="266" t="s">
        <v>68</v>
      </c>
      <c r="D8" s="180"/>
      <c r="E8" s="260">
        <v>18.2</v>
      </c>
      <c r="F8" s="260">
        <v>8.82</v>
      </c>
      <c r="G8" s="282">
        <v>27</v>
      </c>
      <c r="H8" s="260">
        <v>15.5</v>
      </c>
      <c r="I8" s="260">
        <v>9.24</v>
      </c>
      <c r="J8" s="282">
        <f t="shared" si="0"/>
        <v>15.5</v>
      </c>
      <c r="K8" s="282">
        <f t="shared" si="1"/>
        <v>8.82</v>
      </c>
      <c r="L8" s="282">
        <v>24</v>
      </c>
      <c r="M8" s="267">
        <v>16.5</v>
      </c>
      <c r="N8" s="267">
        <v>9.19</v>
      </c>
      <c r="O8" s="282">
        <v>29</v>
      </c>
      <c r="P8" s="271">
        <v>17.8</v>
      </c>
      <c r="Q8" s="271">
        <v>9.2</v>
      </c>
      <c r="R8" s="263">
        <f t="shared" si="2"/>
        <v>16.5</v>
      </c>
      <c r="S8" s="263">
        <f t="shared" si="3"/>
        <v>15.5</v>
      </c>
      <c r="T8" s="263">
        <f t="shared" si="4"/>
        <v>9.19</v>
      </c>
      <c r="U8" s="263">
        <f t="shared" si="5"/>
        <v>18.2</v>
      </c>
      <c r="V8" s="263">
        <f t="shared" si="6"/>
        <v>17.8</v>
      </c>
      <c r="W8" s="263"/>
      <c r="X8" s="263">
        <f t="shared" si="15"/>
        <v>8.82</v>
      </c>
      <c r="Y8" s="263">
        <f t="shared" si="7"/>
        <v>9.1125</v>
      </c>
      <c r="Z8" s="289">
        <f t="shared" si="8"/>
        <v>18.2</v>
      </c>
      <c r="AA8" s="263">
        <f t="shared" si="9"/>
        <v>52.5</v>
      </c>
      <c r="AB8" s="263">
        <f t="shared" si="10"/>
        <v>68</v>
      </c>
      <c r="AC8" s="263">
        <f t="shared" si="11"/>
        <v>13.6</v>
      </c>
      <c r="AD8" s="263">
        <v>5</v>
      </c>
      <c r="AE8" s="264">
        <v>18.9</v>
      </c>
      <c r="AF8" s="180">
        <v>8.38</v>
      </c>
      <c r="AG8" s="265">
        <f t="shared" si="12"/>
        <v>18.9</v>
      </c>
      <c r="AH8" s="263">
        <f t="shared" si="13"/>
        <v>8.38</v>
      </c>
      <c r="AI8" s="245">
        <v>112</v>
      </c>
      <c r="AJ8" s="78">
        <f t="shared" si="14"/>
        <v>9.112605771316987</v>
      </c>
      <c r="AK8" s="1"/>
      <c r="AL8" s="1"/>
    </row>
    <row r="9" spans="1:38" ht="13.5" thickBot="1">
      <c r="A9" s="258">
        <v>6</v>
      </c>
      <c r="B9" s="180" t="s">
        <v>54</v>
      </c>
      <c r="C9" s="266" t="s">
        <v>68</v>
      </c>
      <c r="D9" s="180">
        <v>18</v>
      </c>
      <c r="E9" s="260">
        <v>17.6</v>
      </c>
      <c r="F9" s="260">
        <v>9.14</v>
      </c>
      <c r="G9" s="282">
        <v>27</v>
      </c>
      <c r="H9" s="260">
        <v>16.5</v>
      </c>
      <c r="I9" s="260">
        <v>9.78</v>
      </c>
      <c r="J9" s="282">
        <f t="shared" si="0"/>
        <v>16.5</v>
      </c>
      <c r="K9" s="282">
        <f t="shared" si="1"/>
        <v>9.14</v>
      </c>
      <c r="L9" s="282">
        <v>24</v>
      </c>
      <c r="M9" s="275">
        <v>18.8</v>
      </c>
      <c r="N9" s="267">
        <v>8.73</v>
      </c>
      <c r="O9" s="282">
        <v>29</v>
      </c>
      <c r="P9" s="271">
        <v>16.5</v>
      </c>
      <c r="Q9" s="271">
        <v>9.87</v>
      </c>
      <c r="R9" s="263">
        <f t="shared" si="2"/>
        <v>16.5</v>
      </c>
      <c r="S9" s="263">
        <f t="shared" si="3"/>
        <v>16.5</v>
      </c>
      <c r="T9" s="263">
        <f t="shared" si="4"/>
        <v>8.73</v>
      </c>
      <c r="U9" s="263">
        <f t="shared" si="5"/>
        <v>17.6</v>
      </c>
      <c r="V9" s="263">
        <f t="shared" si="6"/>
        <v>18.8</v>
      </c>
      <c r="W9" s="263"/>
      <c r="X9" s="263">
        <f t="shared" si="15"/>
        <v>8.73</v>
      </c>
      <c r="Y9" s="263">
        <f t="shared" si="7"/>
        <v>9.38</v>
      </c>
      <c r="Z9" s="292">
        <f t="shared" si="8"/>
        <v>18.8</v>
      </c>
      <c r="AA9" s="263">
        <f t="shared" si="9"/>
        <v>52.900000000000006</v>
      </c>
      <c r="AB9" s="263">
        <f t="shared" si="10"/>
        <v>69.4</v>
      </c>
      <c r="AC9" s="263">
        <f t="shared" si="11"/>
        <v>13.88</v>
      </c>
      <c r="AD9" s="263">
        <v>4</v>
      </c>
      <c r="AE9" s="264">
        <v>18.3</v>
      </c>
      <c r="AF9" s="180">
        <v>8.84</v>
      </c>
      <c r="AG9" s="265">
        <f t="shared" si="12"/>
        <v>18.8</v>
      </c>
      <c r="AH9" s="263">
        <f t="shared" si="13"/>
        <v>8.73</v>
      </c>
      <c r="AI9" s="245">
        <v>112</v>
      </c>
      <c r="AJ9" s="78">
        <f t="shared" si="14"/>
        <v>8.74726647922524</v>
      </c>
      <c r="AK9" s="1"/>
      <c r="AL9" s="1"/>
    </row>
    <row r="10" spans="1:38" s="11" customFormat="1" ht="13.5" thickBot="1">
      <c r="A10" s="258">
        <v>7</v>
      </c>
      <c r="B10" s="180" t="s">
        <v>64</v>
      </c>
      <c r="C10" s="259" t="s">
        <v>70</v>
      </c>
      <c r="D10" s="180">
        <v>11</v>
      </c>
      <c r="E10" s="260">
        <v>13.1</v>
      </c>
      <c r="F10" s="260">
        <v>8.93</v>
      </c>
      <c r="G10" s="282">
        <v>27</v>
      </c>
      <c r="H10" s="260">
        <v>15.1</v>
      </c>
      <c r="I10" s="260">
        <v>9.33</v>
      </c>
      <c r="J10" s="282">
        <f t="shared" si="0"/>
        <v>13.1</v>
      </c>
      <c r="K10" s="282">
        <f t="shared" si="1"/>
        <v>8.93</v>
      </c>
      <c r="L10" s="282">
        <v>24</v>
      </c>
      <c r="M10" s="267">
        <v>18.1</v>
      </c>
      <c r="N10" s="285">
        <v>8.71</v>
      </c>
      <c r="O10" s="282">
        <v>29</v>
      </c>
      <c r="P10" s="271">
        <v>16.5</v>
      </c>
      <c r="Q10" s="271">
        <v>8.84</v>
      </c>
      <c r="R10" s="263">
        <f t="shared" si="2"/>
        <v>16.5</v>
      </c>
      <c r="S10" s="263">
        <f t="shared" si="3"/>
        <v>13.1</v>
      </c>
      <c r="T10" s="263">
        <f t="shared" si="4"/>
        <v>8.71</v>
      </c>
      <c r="U10" s="263">
        <f t="shared" si="5"/>
        <v>15.1</v>
      </c>
      <c r="V10" s="263">
        <f t="shared" si="6"/>
        <v>18.1</v>
      </c>
      <c r="W10" s="263"/>
      <c r="X10" s="263">
        <f t="shared" si="15"/>
        <v>8.71</v>
      </c>
      <c r="Y10" s="263">
        <f t="shared" si="7"/>
        <v>8.9525</v>
      </c>
      <c r="Z10" s="292">
        <f t="shared" si="8"/>
        <v>18.1</v>
      </c>
      <c r="AA10" s="263">
        <f t="shared" si="9"/>
        <v>49.699999999999996</v>
      </c>
      <c r="AB10" s="263">
        <f t="shared" si="10"/>
        <v>62.8</v>
      </c>
      <c r="AC10" s="263">
        <f t="shared" si="11"/>
        <v>12.559999999999999</v>
      </c>
      <c r="AD10" s="263">
        <v>6</v>
      </c>
      <c r="AE10" s="264">
        <v>15.9</v>
      </c>
      <c r="AF10" s="180">
        <v>8.79</v>
      </c>
      <c r="AG10" s="265">
        <f t="shared" si="12"/>
        <v>18.1</v>
      </c>
      <c r="AH10" s="263">
        <f t="shared" si="13"/>
        <v>8.71</v>
      </c>
      <c r="AI10" s="245">
        <v>112</v>
      </c>
      <c r="AJ10" s="78">
        <f t="shared" si="14"/>
        <v>8.76735205093414</v>
      </c>
      <c r="AK10" s="1"/>
      <c r="AL10" s="1"/>
    </row>
    <row r="11" spans="1:38" s="9" customFormat="1" ht="13.5" thickBot="1">
      <c r="A11" s="258">
        <v>8</v>
      </c>
      <c r="B11" s="270" t="s">
        <v>59</v>
      </c>
      <c r="C11" s="259" t="s">
        <v>66</v>
      </c>
      <c r="D11" s="180">
        <v>10</v>
      </c>
      <c r="E11" s="271">
        <v>16.1</v>
      </c>
      <c r="F11" s="271">
        <v>10.2</v>
      </c>
      <c r="G11" s="282">
        <v>27</v>
      </c>
      <c r="H11" s="262">
        <v>15.3</v>
      </c>
      <c r="I11" s="262">
        <v>10.03</v>
      </c>
      <c r="J11" s="282">
        <f t="shared" si="0"/>
        <v>15.3</v>
      </c>
      <c r="K11" s="282">
        <f t="shared" si="1"/>
        <v>10.03</v>
      </c>
      <c r="L11" s="282">
        <v>24</v>
      </c>
      <c r="M11" s="261">
        <v>17.2</v>
      </c>
      <c r="N11" s="261">
        <v>9.16</v>
      </c>
      <c r="O11" s="282">
        <v>29</v>
      </c>
      <c r="P11" s="260">
        <v>15.6</v>
      </c>
      <c r="Q11" s="260">
        <v>9.8</v>
      </c>
      <c r="R11" s="263">
        <f t="shared" si="2"/>
        <v>15.6</v>
      </c>
      <c r="S11" s="263">
        <f t="shared" si="3"/>
        <v>15.3</v>
      </c>
      <c r="T11" s="263">
        <f t="shared" si="4"/>
        <v>9.16</v>
      </c>
      <c r="U11" s="263">
        <f t="shared" si="5"/>
        <v>16.1</v>
      </c>
      <c r="V11" s="263">
        <f t="shared" si="6"/>
        <v>17.2</v>
      </c>
      <c r="W11" s="263"/>
      <c r="X11" s="263">
        <f t="shared" si="15"/>
        <v>9.16</v>
      </c>
      <c r="Y11" s="263">
        <f t="shared" si="7"/>
        <v>9.7975</v>
      </c>
      <c r="Z11" s="292">
        <f t="shared" si="8"/>
        <v>17.2</v>
      </c>
      <c r="AA11" s="263">
        <f t="shared" si="9"/>
        <v>48.900000000000006</v>
      </c>
      <c r="AB11" s="263">
        <f t="shared" si="10"/>
        <v>64.2</v>
      </c>
      <c r="AC11" s="263">
        <f t="shared" si="11"/>
        <v>12.84</v>
      </c>
      <c r="AD11" s="263">
        <v>7</v>
      </c>
      <c r="AE11" s="264">
        <v>18.2</v>
      </c>
      <c r="AF11" s="180">
        <v>8.86</v>
      </c>
      <c r="AG11" s="265">
        <f t="shared" si="12"/>
        <v>18.2</v>
      </c>
      <c r="AH11" s="263">
        <f t="shared" si="13"/>
        <v>8.86</v>
      </c>
      <c r="AI11" s="245">
        <v>112</v>
      </c>
      <c r="AJ11" s="78">
        <f t="shared" si="14"/>
        <v>8.618920582803202</v>
      </c>
      <c r="AK11" s="1"/>
      <c r="AL11" s="1"/>
    </row>
    <row r="12" spans="1:38" ht="13.5" thickBot="1">
      <c r="A12" s="269">
        <v>9</v>
      </c>
      <c r="B12" s="180" t="s">
        <v>62</v>
      </c>
      <c r="C12" s="259" t="s">
        <v>66</v>
      </c>
      <c r="D12" s="180">
        <v>13</v>
      </c>
      <c r="E12" s="262">
        <v>16.1</v>
      </c>
      <c r="F12" s="262">
        <v>10.17</v>
      </c>
      <c r="G12" s="282">
        <v>27</v>
      </c>
      <c r="H12" s="271">
        <v>14.2</v>
      </c>
      <c r="I12" s="271">
        <v>10.17</v>
      </c>
      <c r="J12" s="282">
        <f t="shared" si="0"/>
        <v>14.2</v>
      </c>
      <c r="K12" s="282">
        <f t="shared" si="1"/>
        <v>10.17</v>
      </c>
      <c r="L12" s="282">
        <v>24</v>
      </c>
      <c r="M12" s="261">
        <v>17.1</v>
      </c>
      <c r="N12" s="261">
        <v>9.39</v>
      </c>
      <c r="O12" s="282">
        <v>29</v>
      </c>
      <c r="P12" s="260">
        <v>14.9</v>
      </c>
      <c r="Q12" s="260">
        <v>10.54</v>
      </c>
      <c r="R12" s="263">
        <f t="shared" si="2"/>
        <v>14.9</v>
      </c>
      <c r="S12" s="263">
        <f t="shared" si="3"/>
        <v>14.2</v>
      </c>
      <c r="T12" s="263">
        <f t="shared" si="4"/>
        <v>9.39</v>
      </c>
      <c r="U12" s="263">
        <f t="shared" si="5"/>
        <v>16.1</v>
      </c>
      <c r="V12" s="263">
        <f t="shared" si="6"/>
        <v>17.1</v>
      </c>
      <c r="W12" s="263"/>
      <c r="X12" s="263">
        <f t="shared" si="15"/>
        <v>9.39</v>
      </c>
      <c r="Y12" s="263">
        <f t="shared" si="7"/>
        <v>10.067499999999999</v>
      </c>
      <c r="Z12" s="292">
        <f t="shared" si="8"/>
        <v>17.1</v>
      </c>
      <c r="AA12" s="263">
        <f t="shared" si="9"/>
        <v>48.10000000000001</v>
      </c>
      <c r="AB12" s="263">
        <f t="shared" si="10"/>
        <v>62.300000000000004</v>
      </c>
      <c r="AC12" s="263">
        <f t="shared" si="11"/>
        <v>12.46</v>
      </c>
      <c r="AD12" s="263">
        <v>8</v>
      </c>
      <c r="AE12" s="264">
        <v>17.4</v>
      </c>
      <c r="AF12" s="180">
        <v>9.38</v>
      </c>
      <c r="AG12" s="265">
        <f t="shared" si="12"/>
        <v>17.4</v>
      </c>
      <c r="AH12" s="263">
        <f t="shared" si="13"/>
        <v>9.38</v>
      </c>
      <c r="AI12" s="245">
        <v>112</v>
      </c>
      <c r="AJ12" s="78">
        <f t="shared" si="14"/>
        <v>8.141112618724557</v>
      </c>
      <c r="AK12" s="1"/>
      <c r="AL12" s="1"/>
    </row>
    <row r="13" spans="1:38" ht="13.5" thickBot="1">
      <c r="A13" s="269">
        <v>10</v>
      </c>
      <c r="B13" s="180" t="s">
        <v>61</v>
      </c>
      <c r="C13" s="259" t="s">
        <v>69</v>
      </c>
      <c r="D13" s="180">
        <v>16</v>
      </c>
      <c r="E13" s="271">
        <v>16.1</v>
      </c>
      <c r="F13" s="271">
        <v>9.89</v>
      </c>
      <c r="G13" s="282">
        <v>27</v>
      </c>
      <c r="H13" s="271">
        <v>15.6</v>
      </c>
      <c r="I13" s="271">
        <v>9.47</v>
      </c>
      <c r="J13" s="282">
        <f t="shared" si="0"/>
        <v>15.6</v>
      </c>
      <c r="K13" s="282">
        <f t="shared" si="1"/>
        <v>9.47</v>
      </c>
      <c r="L13" s="282">
        <v>24</v>
      </c>
      <c r="M13" s="261">
        <v>16.4</v>
      </c>
      <c r="N13" s="261">
        <v>9.77</v>
      </c>
      <c r="O13" s="282">
        <v>29</v>
      </c>
      <c r="P13" s="260">
        <v>14.6</v>
      </c>
      <c r="Q13" s="260">
        <v>10.62</v>
      </c>
      <c r="R13" s="263">
        <f t="shared" si="2"/>
        <v>14.6</v>
      </c>
      <c r="S13" s="263">
        <f t="shared" si="3"/>
        <v>14.6</v>
      </c>
      <c r="T13" s="263">
        <f t="shared" si="4"/>
        <v>9.77</v>
      </c>
      <c r="U13" s="263">
        <f t="shared" si="5"/>
        <v>16.1</v>
      </c>
      <c r="V13" s="263">
        <f t="shared" si="6"/>
        <v>16.4</v>
      </c>
      <c r="W13" s="263"/>
      <c r="X13" s="263">
        <f t="shared" si="15"/>
        <v>9.47</v>
      </c>
      <c r="Y13" s="263">
        <f t="shared" si="7"/>
        <v>9.9375</v>
      </c>
      <c r="Z13" s="292">
        <f t="shared" si="8"/>
        <v>16.4</v>
      </c>
      <c r="AA13" s="263">
        <f t="shared" si="9"/>
        <v>48.1</v>
      </c>
      <c r="AB13" s="263">
        <f t="shared" si="10"/>
        <v>62.7</v>
      </c>
      <c r="AC13" s="263">
        <f t="shared" si="11"/>
        <v>12.540000000000001</v>
      </c>
      <c r="AD13" s="263">
        <v>9</v>
      </c>
      <c r="AE13" s="264">
        <v>16.4</v>
      </c>
      <c r="AF13" s="180">
        <v>9.38</v>
      </c>
      <c r="AG13" s="265">
        <f t="shared" si="12"/>
        <v>16.4</v>
      </c>
      <c r="AH13" s="263">
        <f t="shared" si="13"/>
        <v>9.38</v>
      </c>
      <c r="AI13" s="245">
        <v>112</v>
      </c>
      <c r="AJ13" s="78">
        <f t="shared" si="14"/>
        <v>8.141112618724557</v>
      </c>
      <c r="AK13" s="1"/>
      <c r="AL13" s="1"/>
    </row>
    <row r="14" spans="1:38" s="11" customFormat="1" ht="13.5" thickBot="1">
      <c r="A14" s="269">
        <v>11</v>
      </c>
      <c r="B14" s="270" t="s">
        <v>67</v>
      </c>
      <c r="C14" s="266" t="s">
        <v>68</v>
      </c>
      <c r="D14" s="180">
        <v>14</v>
      </c>
      <c r="E14" s="260">
        <v>14.8</v>
      </c>
      <c r="F14" s="260">
        <v>10.01</v>
      </c>
      <c r="G14" s="282">
        <v>27</v>
      </c>
      <c r="H14" s="260">
        <v>14.7</v>
      </c>
      <c r="I14" s="260">
        <v>10</v>
      </c>
      <c r="J14" s="282">
        <f t="shared" si="0"/>
        <v>14.7</v>
      </c>
      <c r="K14" s="282">
        <f t="shared" si="1"/>
        <v>10</v>
      </c>
      <c r="L14" s="282">
        <v>24</v>
      </c>
      <c r="M14" s="272">
        <v>16.5</v>
      </c>
      <c r="N14" s="282">
        <v>0</v>
      </c>
      <c r="O14" s="282">
        <v>29</v>
      </c>
      <c r="P14" s="268">
        <v>13.6</v>
      </c>
      <c r="Q14" s="268">
        <v>11.43</v>
      </c>
      <c r="R14" s="263">
        <f t="shared" si="2"/>
        <v>13.6</v>
      </c>
      <c r="S14" s="263">
        <f t="shared" si="3"/>
        <v>13.6</v>
      </c>
      <c r="T14" s="263">
        <f t="shared" si="4"/>
        <v>0</v>
      </c>
      <c r="U14" s="263">
        <f t="shared" si="5"/>
        <v>14.8</v>
      </c>
      <c r="V14" s="263">
        <f t="shared" si="6"/>
        <v>16.5</v>
      </c>
      <c r="W14" s="263"/>
      <c r="X14" s="263">
        <v>10</v>
      </c>
      <c r="Y14" s="263">
        <f t="shared" si="7"/>
        <v>7.859999999999999</v>
      </c>
      <c r="Z14" s="292">
        <f t="shared" si="8"/>
        <v>16.5</v>
      </c>
      <c r="AA14" s="263">
        <f t="shared" si="9"/>
        <v>46</v>
      </c>
      <c r="AB14" s="263">
        <f t="shared" si="10"/>
        <v>59.6</v>
      </c>
      <c r="AC14" s="263">
        <f t="shared" si="11"/>
        <v>11.92</v>
      </c>
      <c r="AD14" s="263">
        <v>12</v>
      </c>
      <c r="AE14" s="264">
        <v>18.1</v>
      </c>
      <c r="AF14" s="180">
        <v>10.07</v>
      </c>
      <c r="AG14" s="265">
        <f t="shared" si="12"/>
        <v>18.1</v>
      </c>
      <c r="AH14" s="263">
        <f t="shared" si="13"/>
        <v>10</v>
      </c>
      <c r="AI14" s="245">
        <v>112</v>
      </c>
      <c r="AJ14" s="78">
        <f t="shared" si="14"/>
        <v>7.636363636363637</v>
      </c>
      <c r="AK14" s="1"/>
      <c r="AL14" s="1"/>
    </row>
    <row r="15" spans="1:38" s="9" customFormat="1" ht="13.5" thickBot="1">
      <c r="A15" s="269">
        <v>12</v>
      </c>
      <c r="B15" s="180" t="s">
        <v>60</v>
      </c>
      <c r="C15" s="259" t="s">
        <v>66</v>
      </c>
      <c r="D15" s="180">
        <v>8</v>
      </c>
      <c r="E15" s="282">
        <v>13.6</v>
      </c>
      <c r="F15" s="282">
        <v>10.38</v>
      </c>
      <c r="G15" s="282">
        <v>27</v>
      </c>
      <c r="H15" s="282">
        <v>15.8</v>
      </c>
      <c r="I15" s="282">
        <v>0</v>
      </c>
      <c r="J15" s="282">
        <f t="shared" si="0"/>
        <v>13.6</v>
      </c>
      <c r="K15" s="282">
        <f t="shared" si="1"/>
        <v>0</v>
      </c>
      <c r="L15" s="282">
        <v>24</v>
      </c>
      <c r="M15" s="261">
        <v>13.9</v>
      </c>
      <c r="N15" s="261">
        <v>9.61</v>
      </c>
      <c r="O15" s="282">
        <v>29</v>
      </c>
      <c r="P15" s="260">
        <v>14.5</v>
      </c>
      <c r="Q15" s="260">
        <v>9.92</v>
      </c>
      <c r="R15" s="263">
        <f t="shared" si="2"/>
        <v>13.9</v>
      </c>
      <c r="S15" s="263">
        <f t="shared" si="3"/>
        <v>13.6</v>
      </c>
      <c r="T15" s="263">
        <f t="shared" si="4"/>
        <v>9.61</v>
      </c>
      <c r="U15" s="263">
        <f t="shared" si="5"/>
        <v>15.8</v>
      </c>
      <c r="V15" s="263">
        <f t="shared" si="6"/>
        <v>14.5</v>
      </c>
      <c r="W15" s="263"/>
      <c r="X15" s="263">
        <v>9.61</v>
      </c>
      <c r="Y15" s="263">
        <f t="shared" si="7"/>
        <v>7.477500000000001</v>
      </c>
      <c r="Z15" s="288">
        <f t="shared" si="8"/>
        <v>15.8</v>
      </c>
      <c r="AA15" s="263">
        <f t="shared" si="9"/>
        <v>44.199999999999996</v>
      </c>
      <c r="AB15" s="263">
        <f t="shared" si="10"/>
        <v>57.8</v>
      </c>
      <c r="AC15" s="263">
        <f t="shared" si="11"/>
        <v>11.559999999999999</v>
      </c>
      <c r="AD15" s="263">
        <v>13</v>
      </c>
      <c r="AE15" s="264">
        <v>16.5</v>
      </c>
      <c r="AF15" s="180">
        <v>9.7</v>
      </c>
      <c r="AG15" s="265">
        <f t="shared" si="12"/>
        <v>16.5</v>
      </c>
      <c r="AH15" s="263">
        <f t="shared" si="13"/>
        <v>9.61</v>
      </c>
      <c r="AI15" s="245">
        <v>112</v>
      </c>
      <c r="AJ15" s="78">
        <f t="shared" si="14"/>
        <v>7.946268091949674</v>
      </c>
      <c r="AK15" s="1"/>
      <c r="AL15" s="1"/>
    </row>
    <row r="16" spans="1:38" ht="13.5" thickBot="1">
      <c r="A16" s="269">
        <v>13</v>
      </c>
      <c r="B16" s="270" t="s">
        <v>56</v>
      </c>
      <c r="C16" s="266" t="s">
        <v>69</v>
      </c>
      <c r="D16" s="180"/>
      <c r="E16" s="268">
        <v>14.3</v>
      </c>
      <c r="F16" s="268">
        <v>10.32</v>
      </c>
      <c r="G16" s="282">
        <v>27</v>
      </c>
      <c r="H16" s="271">
        <v>13.5</v>
      </c>
      <c r="I16" s="271">
        <v>10.39</v>
      </c>
      <c r="J16" s="282">
        <f t="shared" si="0"/>
        <v>13.5</v>
      </c>
      <c r="K16" s="282">
        <f t="shared" si="1"/>
        <v>10.32</v>
      </c>
      <c r="L16" s="282">
        <v>24</v>
      </c>
      <c r="M16" s="261">
        <v>16.3</v>
      </c>
      <c r="N16" s="261">
        <v>9.98</v>
      </c>
      <c r="O16" s="282">
        <v>29</v>
      </c>
      <c r="P16" s="260">
        <v>16.1</v>
      </c>
      <c r="Q16" s="260">
        <v>9.91</v>
      </c>
      <c r="R16" s="263">
        <f t="shared" si="2"/>
        <v>16.1</v>
      </c>
      <c r="S16" s="263">
        <f t="shared" si="3"/>
        <v>13.5</v>
      </c>
      <c r="T16" s="263">
        <f t="shared" si="4"/>
        <v>9.91</v>
      </c>
      <c r="U16" s="263">
        <f t="shared" si="5"/>
        <v>14.3</v>
      </c>
      <c r="V16" s="263">
        <f t="shared" si="6"/>
        <v>16.3</v>
      </c>
      <c r="W16" s="263"/>
      <c r="X16" s="263">
        <f t="shared" si="15"/>
        <v>9.91</v>
      </c>
      <c r="Y16" s="263">
        <f t="shared" si="7"/>
        <v>10.15</v>
      </c>
      <c r="Z16" s="292">
        <f t="shared" si="8"/>
        <v>16.3</v>
      </c>
      <c r="AA16" s="263">
        <f t="shared" si="9"/>
        <v>46.7</v>
      </c>
      <c r="AB16" s="263">
        <f t="shared" si="10"/>
        <v>60.2</v>
      </c>
      <c r="AC16" s="263">
        <f t="shared" si="11"/>
        <v>12.040000000000001</v>
      </c>
      <c r="AD16" s="263">
        <v>11</v>
      </c>
      <c r="AE16" s="264">
        <v>13.4</v>
      </c>
      <c r="AF16" s="180">
        <v>8.92</v>
      </c>
      <c r="AG16" s="265">
        <f t="shared" si="12"/>
        <v>16.3</v>
      </c>
      <c r="AH16" s="263">
        <f t="shared" si="13"/>
        <v>8.92</v>
      </c>
      <c r="AI16" s="245">
        <v>112</v>
      </c>
      <c r="AJ16" s="78">
        <f t="shared" si="14"/>
        <v>8.560945780676724</v>
      </c>
      <c r="AK16" s="1"/>
      <c r="AL16" s="1"/>
    </row>
    <row r="17" spans="1:38" ht="13.5" thickBot="1">
      <c r="A17" s="269">
        <v>14</v>
      </c>
      <c r="B17" s="270" t="s">
        <v>57</v>
      </c>
      <c r="C17" s="266" t="s">
        <v>68</v>
      </c>
      <c r="D17" s="180">
        <v>15</v>
      </c>
      <c r="E17" s="262">
        <v>13.1</v>
      </c>
      <c r="F17" s="262">
        <v>9.9</v>
      </c>
      <c r="G17" s="282">
        <v>27</v>
      </c>
      <c r="H17" s="260">
        <v>13.3</v>
      </c>
      <c r="I17" s="260">
        <v>9.83</v>
      </c>
      <c r="J17" s="282">
        <f t="shared" si="0"/>
        <v>13.1</v>
      </c>
      <c r="K17" s="282">
        <f t="shared" si="1"/>
        <v>9.83</v>
      </c>
      <c r="L17" s="282">
        <v>24</v>
      </c>
      <c r="M17" s="261">
        <v>13.1</v>
      </c>
      <c r="N17" s="261">
        <v>11.03</v>
      </c>
      <c r="O17" s="282">
        <v>29</v>
      </c>
      <c r="P17" s="260">
        <v>13.2</v>
      </c>
      <c r="Q17" s="260">
        <v>10.35</v>
      </c>
      <c r="R17" s="263">
        <f t="shared" si="2"/>
        <v>13.1</v>
      </c>
      <c r="S17" s="263">
        <f t="shared" si="3"/>
        <v>13.1</v>
      </c>
      <c r="T17" s="263">
        <f t="shared" si="4"/>
        <v>10.35</v>
      </c>
      <c r="U17" s="263">
        <f t="shared" si="5"/>
        <v>13.3</v>
      </c>
      <c r="V17" s="263">
        <f t="shared" si="6"/>
        <v>13.2</v>
      </c>
      <c r="W17" s="263"/>
      <c r="X17" s="263">
        <f t="shared" si="15"/>
        <v>9.83</v>
      </c>
      <c r="Y17" s="263">
        <f t="shared" si="7"/>
        <v>10.2775</v>
      </c>
      <c r="Z17" s="288">
        <f t="shared" si="8"/>
        <v>13.3</v>
      </c>
      <c r="AA17" s="263">
        <f t="shared" si="9"/>
        <v>39.6</v>
      </c>
      <c r="AB17" s="263">
        <f t="shared" si="10"/>
        <v>52.7</v>
      </c>
      <c r="AC17" s="263">
        <f t="shared" si="11"/>
        <v>10.540000000000001</v>
      </c>
      <c r="AD17" s="263">
        <v>14</v>
      </c>
      <c r="AE17" s="264">
        <v>14.8</v>
      </c>
      <c r="AF17" s="180">
        <v>9.94</v>
      </c>
      <c r="AG17" s="265">
        <f t="shared" si="12"/>
        <v>14.8</v>
      </c>
      <c r="AH17" s="263">
        <f t="shared" si="13"/>
        <v>9.83</v>
      </c>
      <c r="AI17" s="245">
        <v>112</v>
      </c>
      <c r="AJ17" s="78">
        <f t="shared" si="14"/>
        <v>7.7684268935540555</v>
      </c>
      <c r="AK17" s="1"/>
      <c r="AL17" s="1"/>
    </row>
    <row r="18" spans="1:38" ht="13.5" thickBot="1">
      <c r="A18" s="246"/>
      <c r="B18" s="247"/>
      <c r="C18" s="248"/>
      <c r="D18" s="249"/>
      <c r="E18" s="250">
        <v>0</v>
      </c>
      <c r="F18" s="251">
        <v>0</v>
      </c>
      <c r="G18" s="249"/>
      <c r="H18" s="250">
        <v>0</v>
      </c>
      <c r="I18" s="251">
        <v>0</v>
      </c>
      <c r="J18" s="252">
        <f t="shared" si="0"/>
        <v>0</v>
      </c>
      <c r="K18" s="250">
        <f t="shared" si="1"/>
        <v>0</v>
      </c>
      <c r="L18" s="253"/>
      <c r="M18" s="250">
        <v>0</v>
      </c>
      <c r="N18" s="251">
        <v>0</v>
      </c>
      <c r="O18" s="249"/>
      <c r="P18" s="250">
        <v>0</v>
      </c>
      <c r="Q18" s="251">
        <v>0</v>
      </c>
      <c r="R18" s="252">
        <f t="shared" si="2"/>
        <v>0</v>
      </c>
      <c r="S18" s="250">
        <f t="shared" si="3"/>
        <v>0</v>
      </c>
      <c r="T18" s="250">
        <f t="shared" si="4"/>
        <v>0</v>
      </c>
      <c r="U18" s="250">
        <f t="shared" si="5"/>
        <v>0</v>
      </c>
      <c r="V18" s="253">
        <f t="shared" si="6"/>
        <v>0</v>
      </c>
      <c r="W18" s="249"/>
      <c r="X18" s="246">
        <f t="shared" si="15"/>
        <v>0</v>
      </c>
      <c r="Y18" s="254">
        <f t="shared" si="7"/>
        <v>0</v>
      </c>
      <c r="Z18" s="250">
        <f t="shared" si="8"/>
        <v>0</v>
      </c>
      <c r="AA18" s="250">
        <f t="shared" si="9"/>
        <v>0</v>
      </c>
      <c r="AB18" s="253">
        <f t="shared" si="10"/>
        <v>0</v>
      </c>
      <c r="AC18" s="255">
        <f t="shared" si="11"/>
        <v>0</v>
      </c>
      <c r="AD18" s="251"/>
      <c r="AE18" s="246"/>
      <c r="AF18" s="250"/>
      <c r="AG18" s="256">
        <f t="shared" si="12"/>
        <v>0</v>
      </c>
      <c r="AH18" s="253">
        <f t="shared" si="13"/>
        <v>0</v>
      </c>
      <c r="AI18" s="257"/>
      <c r="AJ18" s="78"/>
      <c r="AK18" s="1"/>
      <c r="AL18" s="1"/>
    </row>
    <row r="19" s="1" customFormat="1" ht="12.75"/>
    <row r="20" s="1" customFormat="1" ht="12.75" hidden="1"/>
    <row r="21" s="1" customFormat="1" ht="12.75">
      <c r="C21" s="1" t="s">
        <v>80</v>
      </c>
    </row>
    <row r="22" s="1" customFormat="1" ht="12.75"/>
    <row r="23" s="1" customFormat="1" ht="12.75"/>
    <row r="24" s="1" customFormat="1" ht="240" customHeight="1"/>
    <row r="25" spans="1:34" s="1" customFormat="1" ht="12.75">
      <c r="A25" s="12"/>
      <c r="B25" s="13"/>
      <c r="C25" s="14"/>
      <c r="D25" s="15"/>
      <c r="E25" s="13"/>
      <c r="F25" s="14"/>
      <c r="G25" s="15"/>
      <c r="H25" s="13"/>
      <c r="I25" s="14"/>
      <c r="J25" s="16"/>
      <c r="K25" s="13"/>
      <c r="L25" s="17"/>
      <c r="M25" s="13"/>
      <c r="N25" s="14"/>
      <c r="O25" s="15"/>
      <c r="P25" s="13"/>
      <c r="Q25" s="14"/>
      <c r="R25" s="16"/>
      <c r="S25" s="13"/>
      <c r="T25" s="13"/>
      <c r="U25" s="13"/>
      <c r="V25" s="17"/>
      <c r="W25" s="15"/>
      <c r="X25" s="12"/>
      <c r="Y25" s="16"/>
      <c r="Z25" s="13"/>
      <c r="AA25" s="13"/>
      <c r="AB25" s="17"/>
      <c r="AC25" s="17"/>
      <c r="AD25" s="14"/>
      <c r="AE25" s="12"/>
      <c r="AF25" s="13"/>
      <c r="AG25" s="13"/>
      <c r="AH25" s="13"/>
    </row>
    <row r="26" spans="1:34" s="1" customFormat="1" ht="12.75">
      <c r="A26" s="12"/>
      <c r="B26" s="13"/>
      <c r="C26" s="14"/>
      <c r="D26" s="15"/>
      <c r="E26" s="13"/>
      <c r="F26" s="14"/>
      <c r="G26" s="15"/>
      <c r="H26" s="13"/>
      <c r="I26" s="14"/>
      <c r="J26" s="16"/>
      <c r="K26" s="13"/>
      <c r="L26" s="17"/>
      <c r="M26" s="13"/>
      <c r="N26" s="14"/>
      <c r="O26" s="15"/>
      <c r="P26" s="13"/>
      <c r="Q26" s="14"/>
      <c r="R26" s="16"/>
      <c r="S26" s="13"/>
      <c r="T26" s="13"/>
      <c r="U26" s="13"/>
      <c r="V26" s="17"/>
      <c r="W26" s="15"/>
      <c r="X26" s="12"/>
      <c r="Y26" s="16"/>
      <c r="Z26" s="13"/>
      <c r="AA26" s="13"/>
      <c r="AB26" s="17"/>
      <c r="AC26" s="17"/>
      <c r="AD26" s="14"/>
      <c r="AE26" s="12"/>
      <c r="AF26" s="13"/>
      <c r="AG26" s="13"/>
      <c r="AH26" s="13"/>
    </row>
    <row r="27" spans="1:34" s="1" customFormat="1" ht="12.75">
      <c r="A27" s="12"/>
      <c r="B27" s="13"/>
      <c r="C27" s="14"/>
      <c r="D27" s="15"/>
      <c r="E27" s="13"/>
      <c r="F27" s="14"/>
      <c r="G27" s="15"/>
      <c r="H27" s="13"/>
      <c r="I27" s="14"/>
      <c r="J27" s="16"/>
      <c r="K27" s="13"/>
      <c r="L27" s="17"/>
      <c r="M27" s="13"/>
      <c r="N27" s="14"/>
      <c r="O27" s="15"/>
      <c r="P27" s="13"/>
      <c r="Q27" s="14"/>
      <c r="R27" s="16"/>
      <c r="S27" s="13"/>
      <c r="T27" s="13"/>
      <c r="U27" s="13"/>
      <c r="V27" s="17"/>
      <c r="W27" s="15"/>
      <c r="X27" s="12"/>
      <c r="Y27" s="16"/>
      <c r="Z27" s="13"/>
      <c r="AA27" s="13"/>
      <c r="AB27" s="17"/>
      <c r="AC27" s="17"/>
      <c r="AD27" s="14"/>
      <c r="AE27" s="12"/>
      <c r="AF27" s="13"/>
      <c r="AG27" s="13"/>
      <c r="AH27" s="13"/>
    </row>
    <row r="28" spans="1:34" s="1" customFormat="1" ht="12.75">
      <c r="A28" s="12"/>
      <c r="B28" s="13"/>
      <c r="C28" s="14"/>
      <c r="D28" s="15"/>
      <c r="E28" s="13"/>
      <c r="F28" s="14"/>
      <c r="G28" s="15"/>
      <c r="H28" s="13"/>
      <c r="I28" s="14"/>
      <c r="J28" s="16"/>
      <c r="K28" s="13"/>
      <c r="L28" s="17"/>
      <c r="M28" s="13"/>
      <c r="N28" s="14"/>
      <c r="O28" s="15"/>
      <c r="P28" s="13"/>
      <c r="Q28" s="14"/>
      <c r="R28" s="16"/>
      <c r="S28" s="13"/>
      <c r="T28" s="13"/>
      <c r="U28" s="13"/>
      <c r="V28" s="17"/>
      <c r="W28" s="15"/>
      <c r="X28" s="12"/>
      <c r="Y28" s="16"/>
      <c r="Z28" s="13"/>
      <c r="AA28" s="13"/>
      <c r="AB28" s="17"/>
      <c r="AC28" s="17"/>
      <c r="AD28" s="14"/>
      <c r="AE28" s="12"/>
      <c r="AF28" s="13"/>
      <c r="AG28" s="13"/>
      <c r="AH28" s="13"/>
    </row>
    <row r="29" spans="1:34" s="1" customFormat="1" ht="12.75">
      <c r="A29" s="12"/>
      <c r="B29" s="13"/>
      <c r="C29" s="14"/>
      <c r="D29" s="15"/>
      <c r="E29" s="13"/>
      <c r="F29" s="14"/>
      <c r="G29" s="15"/>
      <c r="H29" s="13"/>
      <c r="I29" s="14"/>
      <c r="J29" s="16"/>
      <c r="K29" s="13"/>
      <c r="L29" s="17"/>
      <c r="M29" s="13"/>
      <c r="N29" s="14"/>
      <c r="O29" s="15"/>
      <c r="P29" s="13"/>
      <c r="Q29" s="14"/>
      <c r="R29" s="16"/>
      <c r="S29" s="13"/>
      <c r="T29" s="13"/>
      <c r="U29" s="13"/>
      <c r="V29" s="17"/>
      <c r="W29" s="15"/>
      <c r="X29" s="12"/>
      <c r="Y29" s="16"/>
      <c r="Z29" s="13"/>
      <c r="AA29" s="13"/>
      <c r="AB29" s="17"/>
      <c r="AC29" s="17"/>
      <c r="AD29" s="14"/>
      <c r="AE29" s="12"/>
      <c r="AF29" s="13"/>
      <c r="AG29" s="13"/>
      <c r="AH29" s="13"/>
    </row>
    <row r="30" spans="1:34" s="1" customFormat="1" ht="12.75">
      <c r="A30" s="12"/>
      <c r="B30" s="13"/>
      <c r="C30" s="14"/>
      <c r="D30" s="15"/>
      <c r="E30" s="13"/>
      <c r="F30" s="14"/>
      <c r="G30" s="15"/>
      <c r="H30" s="13"/>
      <c r="I30" s="14"/>
      <c r="J30" s="16"/>
      <c r="K30" s="13"/>
      <c r="L30" s="17"/>
      <c r="M30" s="13"/>
      <c r="N30" s="14"/>
      <c r="O30" s="15"/>
      <c r="P30" s="13"/>
      <c r="Q30" s="14"/>
      <c r="R30" s="16"/>
      <c r="S30" s="13"/>
      <c r="T30" s="13"/>
      <c r="U30" s="13"/>
      <c r="V30" s="17"/>
      <c r="W30" s="15"/>
      <c r="X30" s="12"/>
      <c r="Y30" s="16"/>
      <c r="Z30" s="13"/>
      <c r="AA30" s="13"/>
      <c r="AB30" s="17"/>
      <c r="AC30" s="17"/>
      <c r="AD30" s="14"/>
      <c r="AE30" s="12"/>
      <c r="AF30" s="13"/>
      <c r="AG30" s="13"/>
      <c r="AH30" s="13"/>
    </row>
    <row r="31" spans="1:34" s="1" customFormat="1" ht="12.75">
      <c r="A31" s="12"/>
      <c r="B31" s="13"/>
      <c r="C31" s="14"/>
      <c r="D31" s="15"/>
      <c r="E31" s="13"/>
      <c r="F31" s="14"/>
      <c r="G31" s="15"/>
      <c r="H31" s="13"/>
      <c r="I31" s="14"/>
      <c r="J31" s="16"/>
      <c r="K31" s="13"/>
      <c r="L31" s="17"/>
      <c r="M31" s="13"/>
      <c r="N31" s="14"/>
      <c r="O31" s="15"/>
      <c r="P31" s="13"/>
      <c r="Q31" s="14"/>
      <c r="R31" s="16"/>
      <c r="S31" s="13"/>
      <c r="T31" s="13"/>
      <c r="U31" s="13"/>
      <c r="V31" s="17"/>
      <c r="W31" s="15"/>
      <c r="X31" s="12"/>
      <c r="Y31" s="16"/>
      <c r="Z31" s="13"/>
      <c r="AA31" s="13"/>
      <c r="AB31" s="17"/>
      <c r="AC31" s="17"/>
      <c r="AD31" s="14"/>
      <c r="AE31" s="12"/>
      <c r="AF31" s="13"/>
      <c r="AG31" s="13"/>
      <c r="AH31" s="13"/>
    </row>
  </sheetData>
  <sheetProtection selectLockedCells="1"/>
  <printOptions/>
  <pageMargins left="0.2" right="0.2" top="0.2" bottom="0.2" header="0.5" footer="0.5"/>
  <pageSetup orientation="landscape" r:id="rId2"/>
  <headerFooter alignWithMargins="0">
    <oddHeader>&amp;C&amp;A</oddHeader>
    <oddFooter>&amp;CPage &amp;P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AL20"/>
  <sheetViews>
    <sheetView showGridLines="0" zoomScale="80" zoomScaleNormal="80" workbookViewId="0" topLeftCell="A2">
      <selection activeCell="AJ13" sqref="AJ13"/>
    </sheetView>
  </sheetViews>
  <sheetFormatPr defaultColWidth="9.140625" defaultRowHeight="12.75"/>
  <cols>
    <col min="1" max="1" width="3.28125" style="12" customWidth="1"/>
    <col min="2" max="2" width="14.28125" style="13" customWidth="1"/>
    <col min="3" max="3" width="7.28125" style="14" customWidth="1"/>
    <col min="4" max="4" width="3.00390625" style="15" hidden="1" customWidth="1"/>
    <col min="5" max="5" width="7.00390625" style="13" bestFit="1" customWidth="1"/>
    <col min="6" max="6" width="8.421875" style="14" bestFit="1" customWidth="1"/>
    <col min="7" max="7" width="5.8515625" style="15" hidden="1" customWidth="1"/>
    <col min="8" max="8" width="7.00390625" style="13" bestFit="1" customWidth="1"/>
    <col min="9" max="9" width="8.28125" style="14" customWidth="1"/>
    <col min="10" max="10" width="5.8515625" style="16" hidden="1" customWidth="1"/>
    <col min="11" max="11" width="5.8515625" style="13" hidden="1" customWidth="1"/>
    <col min="12" max="12" width="5.8515625" style="17" hidden="1" customWidth="1"/>
    <col min="13" max="13" width="5.8515625" style="13" customWidth="1"/>
    <col min="14" max="14" width="5.8515625" style="14" customWidth="1"/>
    <col min="15" max="15" width="0.2890625" style="15" customWidth="1"/>
    <col min="16" max="16" width="7.00390625" style="13" bestFit="1" customWidth="1"/>
    <col min="17" max="17" width="7.00390625" style="14" bestFit="1" customWidth="1"/>
    <col min="18" max="18" width="4.7109375" style="16" hidden="1" customWidth="1"/>
    <col min="19" max="21" width="4.7109375" style="13" hidden="1" customWidth="1"/>
    <col min="22" max="22" width="0.13671875" style="17" hidden="1" customWidth="1"/>
    <col min="23" max="23" width="0.13671875" style="15" customWidth="1"/>
    <col min="24" max="24" width="7.8515625" style="12" customWidth="1"/>
    <col min="25" max="25" width="7.7109375" style="16" customWidth="1"/>
    <col min="26" max="27" width="7.421875" style="13" customWidth="1"/>
    <col min="28" max="29" width="7.421875" style="17" customWidth="1"/>
    <col min="30" max="30" width="3.8515625" style="14" customWidth="1"/>
    <col min="31" max="31" width="6.421875" style="12" customWidth="1"/>
    <col min="32" max="32" width="7.7109375" style="13" customWidth="1"/>
    <col min="33" max="33" width="8.140625" style="13" customWidth="1"/>
    <col min="34" max="34" width="8.421875" style="13" customWidth="1"/>
    <col min="35" max="36" width="9.140625" style="18" customWidth="1"/>
    <col min="37" max="38" width="9.140625" style="10" customWidth="1"/>
    <col min="39" max="16384" width="8.8515625" style="10" customWidth="1"/>
  </cols>
  <sheetData>
    <row r="1" spans="1:38" s="2" customFormat="1" ht="42.75" customHeight="1" hidden="1" thickBot="1">
      <c r="A1" s="45"/>
      <c r="B1" s="46"/>
      <c r="C1" s="47"/>
      <c r="D1" s="48"/>
      <c r="E1" s="46"/>
      <c r="F1" s="47"/>
      <c r="G1" s="48"/>
      <c r="H1" s="46"/>
      <c r="I1" s="47"/>
      <c r="J1" s="49"/>
      <c r="K1" s="50"/>
      <c r="L1" s="51"/>
      <c r="M1" s="46"/>
      <c r="N1" s="47"/>
      <c r="O1" s="48"/>
      <c r="P1" s="46"/>
      <c r="Q1" s="47"/>
      <c r="R1" s="49"/>
      <c r="S1" s="50"/>
      <c r="T1" s="50"/>
      <c r="U1" s="50"/>
      <c r="V1" s="51"/>
      <c r="W1" s="56"/>
      <c r="X1" s="45"/>
      <c r="Y1" s="112"/>
      <c r="Z1" s="46"/>
      <c r="AA1" s="46"/>
      <c r="AB1" s="113"/>
      <c r="AC1" s="113"/>
      <c r="AD1" s="47"/>
      <c r="AE1" s="45"/>
      <c r="AF1" s="46"/>
      <c r="AG1" s="46"/>
      <c r="AH1" s="113"/>
      <c r="AI1" s="38"/>
      <c r="AJ1" s="38"/>
      <c r="AK1" s="38"/>
      <c r="AL1" s="38"/>
    </row>
    <row r="2" spans="1:38" s="2" customFormat="1" ht="13.5" thickBot="1">
      <c r="A2" s="45"/>
      <c r="B2" s="46"/>
      <c r="C2" s="47"/>
      <c r="D2" s="48"/>
      <c r="E2" s="188"/>
      <c r="F2" s="189"/>
      <c r="G2" s="190"/>
      <c r="H2" s="191"/>
      <c r="I2" s="192"/>
      <c r="J2" s="193"/>
      <c r="K2" s="194"/>
      <c r="L2" s="195"/>
      <c r="M2" s="196"/>
      <c r="N2" s="314"/>
      <c r="O2" s="190"/>
      <c r="P2" s="66"/>
      <c r="Q2" s="67"/>
      <c r="R2" s="49"/>
      <c r="S2" s="50"/>
      <c r="T2" s="50"/>
      <c r="U2" s="50"/>
      <c r="V2" s="51"/>
      <c r="W2" s="56"/>
      <c r="X2" s="70" t="s">
        <v>18</v>
      </c>
      <c r="Y2" s="70" t="s">
        <v>18</v>
      </c>
      <c r="Z2" s="71" t="s">
        <v>15</v>
      </c>
      <c r="AA2" s="71" t="s">
        <v>15</v>
      </c>
      <c r="AB2" s="72" t="s">
        <v>15</v>
      </c>
      <c r="AC2" s="72" t="s">
        <v>15</v>
      </c>
      <c r="AD2" s="74" t="s">
        <v>24</v>
      </c>
      <c r="AE2" s="73" t="s">
        <v>15</v>
      </c>
      <c r="AF2" s="71" t="s">
        <v>18</v>
      </c>
      <c r="AG2" s="71" t="s">
        <v>15</v>
      </c>
      <c r="AH2" s="72" t="s">
        <v>18</v>
      </c>
      <c r="AI2" s="81" t="s">
        <v>29</v>
      </c>
      <c r="AJ2" s="80" t="s">
        <v>30</v>
      </c>
      <c r="AK2" s="38"/>
      <c r="AL2" s="38"/>
    </row>
    <row r="3" spans="1:38" s="2" customFormat="1" ht="27.75" customHeight="1" thickBot="1">
      <c r="A3" s="21" t="s">
        <v>0</v>
      </c>
      <c r="B3" s="22" t="s">
        <v>25</v>
      </c>
      <c r="C3" s="23" t="s">
        <v>26</v>
      </c>
      <c r="D3" s="24">
        <v>1</v>
      </c>
      <c r="E3" s="197" t="s">
        <v>23</v>
      </c>
      <c r="F3" s="198" t="s">
        <v>10</v>
      </c>
      <c r="G3" s="199">
        <v>2</v>
      </c>
      <c r="H3" s="200" t="s">
        <v>23</v>
      </c>
      <c r="I3" s="201" t="s">
        <v>10</v>
      </c>
      <c r="J3" s="202" t="s">
        <v>1</v>
      </c>
      <c r="K3" s="203" t="s">
        <v>2</v>
      </c>
      <c r="L3" s="204">
        <v>3</v>
      </c>
      <c r="M3" s="315" t="s">
        <v>23</v>
      </c>
      <c r="N3" s="205" t="s">
        <v>10</v>
      </c>
      <c r="O3" s="199">
        <v>4</v>
      </c>
      <c r="P3" s="206" t="s">
        <v>23</v>
      </c>
      <c r="Q3" s="207" t="s">
        <v>10</v>
      </c>
      <c r="R3" s="33" t="s">
        <v>3</v>
      </c>
      <c r="S3" s="34" t="s">
        <v>4</v>
      </c>
      <c r="T3" s="34" t="s">
        <v>5</v>
      </c>
      <c r="U3" s="34" t="s">
        <v>6</v>
      </c>
      <c r="V3" s="35" t="s">
        <v>7</v>
      </c>
      <c r="W3" s="57"/>
      <c r="X3" s="20" t="s">
        <v>17</v>
      </c>
      <c r="Y3" s="58" t="s">
        <v>16</v>
      </c>
      <c r="Z3" s="19" t="s">
        <v>9</v>
      </c>
      <c r="AA3" s="19" t="s">
        <v>12</v>
      </c>
      <c r="AB3" s="37" t="s">
        <v>13</v>
      </c>
      <c r="AC3" s="37" t="s">
        <v>14</v>
      </c>
      <c r="AD3" s="36" t="s">
        <v>11</v>
      </c>
      <c r="AE3" s="20" t="s">
        <v>19</v>
      </c>
      <c r="AF3" s="19" t="s">
        <v>20</v>
      </c>
      <c r="AG3" s="59" t="s">
        <v>21</v>
      </c>
      <c r="AH3" s="37" t="s">
        <v>22</v>
      </c>
      <c r="AI3" s="75" t="s">
        <v>27</v>
      </c>
      <c r="AJ3" s="76" t="s">
        <v>28</v>
      </c>
      <c r="AK3" s="1"/>
      <c r="AL3" s="1"/>
    </row>
    <row r="4" spans="1:38" ht="13.5" thickBot="1">
      <c r="A4" s="82">
        <v>1</v>
      </c>
      <c r="B4" s="98" t="s">
        <v>72</v>
      </c>
      <c r="C4" s="309" t="s">
        <v>66</v>
      </c>
      <c r="D4" s="85"/>
      <c r="E4" s="208">
        <v>16.6</v>
      </c>
      <c r="F4" s="209">
        <v>0</v>
      </c>
      <c r="G4" s="210">
        <v>27</v>
      </c>
      <c r="H4" s="208">
        <f>'AM 18 drivers'!G8</f>
        <v>16.1</v>
      </c>
      <c r="I4" s="209">
        <v>0</v>
      </c>
      <c r="J4" s="211">
        <f aca="true" t="shared" si="0" ref="J4:K7">MIN(E4,H4)</f>
        <v>16.1</v>
      </c>
      <c r="K4" s="212">
        <f t="shared" si="0"/>
        <v>0</v>
      </c>
      <c r="L4" s="213">
        <v>24</v>
      </c>
      <c r="M4" s="302">
        <v>19.9</v>
      </c>
      <c r="N4" s="306">
        <v>8.73</v>
      </c>
      <c r="O4" s="210">
        <v>29</v>
      </c>
      <c r="P4" s="303">
        <v>16.8</v>
      </c>
      <c r="Q4" s="307">
        <v>9.41</v>
      </c>
      <c r="R4" s="7">
        <f>MIN(M4,P4)</f>
        <v>16.8</v>
      </c>
      <c r="S4" s="4">
        <f>MIN(J4,R4)</f>
        <v>16.1</v>
      </c>
      <c r="T4" s="4">
        <f>MIN(N4,Q4)</f>
        <v>8.73</v>
      </c>
      <c r="U4" s="4">
        <f>MAX(E4,H4)</f>
        <v>16.6</v>
      </c>
      <c r="V4" s="8">
        <f>MAX(M4,P4)</f>
        <v>19.9</v>
      </c>
      <c r="W4" s="6"/>
      <c r="X4" s="317">
        <v>8.73</v>
      </c>
      <c r="Y4" s="7">
        <f>AVERAGE(F4,I4,N4,Q4)</f>
        <v>4.535</v>
      </c>
      <c r="Z4" s="313">
        <f>MAX(U4,V4)</f>
        <v>19.9</v>
      </c>
      <c r="AA4" s="318">
        <f>SUM(E4+H4+M4+P4)-S4</f>
        <v>53.300000000000004</v>
      </c>
      <c r="AB4" s="8">
        <f>SUM(E4,H4,M4,P4)</f>
        <v>69.4</v>
      </c>
      <c r="AC4" s="8">
        <f>AVERAGE(,E4,H4,M4,P4)</f>
        <v>13.88</v>
      </c>
      <c r="AD4" s="308">
        <v>1</v>
      </c>
      <c r="AE4" s="111">
        <v>20.2</v>
      </c>
      <c r="AF4" s="86">
        <v>8.51</v>
      </c>
      <c r="AG4" s="319">
        <f>MAX(Z4,AE4)</f>
        <v>20.2</v>
      </c>
      <c r="AH4" s="362">
        <f>MIN(X4,AF4)</f>
        <v>8.51</v>
      </c>
      <c r="AI4" s="77">
        <v>112</v>
      </c>
      <c r="AJ4" s="78">
        <f>SUM(3600/AH4*AI4/5280)</f>
        <v>8.973400277748105</v>
      </c>
      <c r="AK4" s="1"/>
      <c r="AL4" s="1"/>
    </row>
    <row r="5" spans="1:38" ht="13.5" thickBot="1">
      <c r="A5" s="90">
        <v>2</v>
      </c>
      <c r="B5" s="105" t="s">
        <v>73</v>
      </c>
      <c r="C5" s="310" t="s">
        <v>66</v>
      </c>
      <c r="D5" s="93">
        <v>18</v>
      </c>
      <c r="E5" s="300">
        <v>17.5</v>
      </c>
      <c r="F5" s="304">
        <v>8.97</v>
      </c>
      <c r="G5" s="210">
        <v>27</v>
      </c>
      <c r="H5" s="301">
        <v>18.1</v>
      </c>
      <c r="I5" s="305">
        <v>9.08</v>
      </c>
      <c r="J5" s="211">
        <f t="shared" si="0"/>
        <v>17.5</v>
      </c>
      <c r="K5" s="212">
        <f t="shared" si="0"/>
        <v>8.97</v>
      </c>
      <c r="L5" s="213">
        <v>24</v>
      </c>
      <c r="M5" s="183">
        <v>15.6</v>
      </c>
      <c r="N5" s="214">
        <v>9.29</v>
      </c>
      <c r="O5" s="210">
        <v>29</v>
      </c>
      <c r="P5" s="215">
        <v>15.1</v>
      </c>
      <c r="Q5" s="216">
        <v>9.43</v>
      </c>
      <c r="R5" s="7">
        <f>MIN(M5,P5)</f>
        <v>15.1</v>
      </c>
      <c r="S5" s="4">
        <f>MIN(J5,R5)</f>
        <v>15.1</v>
      </c>
      <c r="T5" s="4">
        <f>MIN(N5,Q5)</f>
        <v>9.29</v>
      </c>
      <c r="U5" s="4">
        <f>MAX(E5,H5)</f>
        <v>18.1</v>
      </c>
      <c r="V5" s="8">
        <f>MAX(M5,P5)</f>
        <v>15.6</v>
      </c>
      <c r="W5" s="6"/>
      <c r="X5" s="3">
        <f>MIN(K5,T5)</f>
        <v>8.97</v>
      </c>
      <c r="Y5" s="7">
        <f>AVERAGE(F5,I5,N5,Q5)</f>
        <v>9.192499999999999</v>
      </c>
      <c r="Z5" s="316">
        <f>MAX(U5,V5)</f>
        <v>18.1</v>
      </c>
      <c r="AA5" s="4">
        <f>SUM(E5+H5+M5+P5)-S5</f>
        <v>51.199999999999996</v>
      </c>
      <c r="AB5" s="8">
        <f>SUM(E5,H5,M5,P5)</f>
        <v>66.3</v>
      </c>
      <c r="AC5" s="8">
        <f>AVERAGE(,E5,H5,M5,P5)</f>
        <v>13.26</v>
      </c>
      <c r="AD5" s="5">
        <v>2</v>
      </c>
      <c r="AE5" s="111">
        <v>19.6</v>
      </c>
      <c r="AF5" s="86">
        <v>8.37</v>
      </c>
      <c r="AG5" s="60">
        <f>MAX(Z5,AE5)</f>
        <v>19.6</v>
      </c>
      <c r="AH5" s="320">
        <f>MIN(X5,AF5)</f>
        <v>8.37</v>
      </c>
      <c r="AI5" s="77">
        <v>112</v>
      </c>
      <c r="AJ5" s="299">
        <f>SUM(3600/AH5*AI5/5280)</f>
        <v>9.123492994460737</v>
      </c>
      <c r="AK5" s="1"/>
      <c r="AL5" s="1"/>
    </row>
    <row r="6" spans="1:38" s="11" customFormat="1" ht="13.5" thickBot="1">
      <c r="A6" s="90">
        <v>3</v>
      </c>
      <c r="B6" s="91" t="s">
        <v>74</v>
      </c>
      <c r="C6" s="311" t="s">
        <v>66</v>
      </c>
      <c r="D6" s="93"/>
      <c r="E6" s="219">
        <v>12.8</v>
      </c>
      <c r="F6" s="220">
        <v>10.76</v>
      </c>
      <c r="G6" s="210">
        <v>27</v>
      </c>
      <c r="H6" s="219">
        <v>15.3</v>
      </c>
      <c r="I6" s="220">
        <v>10.16</v>
      </c>
      <c r="J6" s="211">
        <f t="shared" si="0"/>
        <v>12.8</v>
      </c>
      <c r="K6" s="212">
        <f t="shared" si="0"/>
        <v>10.16</v>
      </c>
      <c r="L6" s="213">
        <v>24</v>
      </c>
      <c r="M6" s="183">
        <v>10.4</v>
      </c>
      <c r="N6" s="214">
        <v>10.05</v>
      </c>
      <c r="O6" s="210">
        <v>29</v>
      </c>
      <c r="P6" s="218">
        <v>13.1</v>
      </c>
      <c r="Q6" s="216">
        <v>10.02</v>
      </c>
      <c r="R6" s="7">
        <f>MIN(M6,P6)</f>
        <v>10.4</v>
      </c>
      <c r="S6" s="4">
        <f>MIN(J6,R6)</f>
        <v>10.4</v>
      </c>
      <c r="T6" s="4">
        <f>MIN(N6,Q6)</f>
        <v>10.02</v>
      </c>
      <c r="U6" s="4">
        <f>MAX(E6,H6)</f>
        <v>15.3</v>
      </c>
      <c r="V6" s="8">
        <f>MAX(M6,P6)</f>
        <v>13.1</v>
      </c>
      <c r="W6" s="6"/>
      <c r="X6" s="3">
        <f>MIN(K6,T6)</f>
        <v>10.02</v>
      </c>
      <c r="Y6" s="7">
        <f>AVERAGE(F6,I6,N6,Q6)</f>
        <v>10.2475</v>
      </c>
      <c r="Z6" s="316">
        <f>MAX(U6,V6)</f>
        <v>15.3</v>
      </c>
      <c r="AA6" s="4">
        <f>SUM(E6+H6+M6+P6)-S6</f>
        <v>41.2</v>
      </c>
      <c r="AB6" s="8">
        <f>SUM(E6,H6,M6,P6)</f>
        <v>51.6</v>
      </c>
      <c r="AC6" s="8">
        <f>AVERAGE(,E6,H6,M6,P6)</f>
        <v>10.32</v>
      </c>
      <c r="AD6" s="5">
        <v>4</v>
      </c>
      <c r="AE6" s="111">
        <v>16.8</v>
      </c>
      <c r="AF6" s="86">
        <v>9.67</v>
      </c>
      <c r="AG6" s="60">
        <f>MAX(Z6,AE6)</f>
        <v>16.8</v>
      </c>
      <c r="AH6" s="8">
        <f>MIN(X6,AF6)</f>
        <v>9.67</v>
      </c>
      <c r="AI6" s="77">
        <v>112</v>
      </c>
      <c r="AJ6" s="78">
        <f>SUM(3600/AH6*AI6/5280)</f>
        <v>7.8969634295384035</v>
      </c>
      <c r="AK6" s="1"/>
      <c r="AL6" s="1"/>
    </row>
    <row r="7" spans="1:38" s="9" customFormat="1" ht="13.5" thickBot="1">
      <c r="A7" s="94"/>
      <c r="B7" s="95" t="s">
        <v>75</v>
      </c>
      <c r="C7" s="312" t="s">
        <v>66</v>
      </c>
      <c r="D7" s="96">
        <v>15</v>
      </c>
      <c r="E7" s="181">
        <v>14.3</v>
      </c>
      <c r="F7" s="182">
        <v>9.51</v>
      </c>
      <c r="G7" s="210">
        <v>27</v>
      </c>
      <c r="H7" s="212">
        <v>0</v>
      </c>
      <c r="I7" s="217">
        <v>0</v>
      </c>
      <c r="J7" s="211">
        <f t="shared" si="0"/>
        <v>0</v>
      </c>
      <c r="K7" s="212">
        <f t="shared" si="0"/>
        <v>0</v>
      </c>
      <c r="L7" s="213">
        <v>24</v>
      </c>
      <c r="M7" s="183">
        <v>15.3</v>
      </c>
      <c r="N7" s="214">
        <v>10.24</v>
      </c>
      <c r="O7" s="210">
        <v>29</v>
      </c>
      <c r="P7" s="184">
        <v>13.4</v>
      </c>
      <c r="Q7" s="185">
        <v>11.28</v>
      </c>
      <c r="R7" s="7">
        <f>MIN(M7,P7)</f>
        <v>13.4</v>
      </c>
      <c r="S7" s="4">
        <f>MIN(J7,R7)</f>
        <v>0</v>
      </c>
      <c r="T7" s="4">
        <f>MIN(N7,Q7)</f>
        <v>10.24</v>
      </c>
      <c r="U7" s="4">
        <f>MAX(E7,H7)</f>
        <v>14.3</v>
      </c>
      <c r="V7" s="8">
        <f>MAX(M7,P7)</f>
        <v>15.3</v>
      </c>
      <c r="W7" s="6"/>
      <c r="X7" s="3">
        <v>9.51</v>
      </c>
      <c r="Y7" s="7">
        <f>AVERAGE(F7,I7,N7,Q7)</f>
        <v>7.7575</v>
      </c>
      <c r="Z7" s="313">
        <f>MAX(U7,V7)</f>
        <v>15.3</v>
      </c>
      <c r="AA7" s="4">
        <f>SUM(E7+H7+M7+P7)-S7</f>
        <v>43</v>
      </c>
      <c r="AB7" s="8">
        <f>SUM(E7,H7,M7,P7)</f>
        <v>43</v>
      </c>
      <c r="AC7" s="8">
        <f>AVERAGE(,E7,H7,M7,P7)</f>
        <v>8.6</v>
      </c>
      <c r="AD7" s="5">
        <v>3</v>
      </c>
      <c r="AE7" s="111">
        <v>0</v>
      </c>
      <c r="AF7" s="86">
        <v>0</v>
      </c>
      <c r="AG7" s="60">
        <f>MAX(Z7,AE7)</f>
        <v>15.3</v>
      </c>
      <c r="AH7" s="8">
        <f>MIN(X7,AF7)</f>
        <v>0</v>
      </c>
      <c r="AI7" s="77">
        <v>112</v>
      </c>
      <c r="AJ7" s="78" t="e">
        <f>SUM(3600/AH7*AI7/5280)</f>
        <v>#DIV/0!</v>
      </c>
      <c r="AK7" s="1"/>
      <c r="AL7" s="1"/>
    </row>
    <row r="8" s="1" customFormat="1" ht="12.75"/>
    <row r="9" s="1" customFormat="1" ht="12.75" hidden="1"/>
    <row r="10" s="1" customFormat="1" ht="12.75"/>
    <row r="11" s="1" customFormat="1" ht="12.75"/>
    <row r="12" s="1" customFormat="1" ht="12.75"/>
    <row r="13" s="1" customFormat="1" ht="402.75" customHeight="1"/>
    <row r="14" spans="1:34" s="1" customFormat="1" ht="12.75">
      <c r="A14" s="12"/>
      <c r="B14" s="13"/>
      <c r="C14" s="14"/>
      <c r="D14" s="15"/>
      <c r="E14" s="13"/>
      <c r="F14" s="14"/>
      <c r="G14" s="15"/>
      <c r="H14" s="13"/>
      <c r="I14" s="14"/>
      <c r="J14" s="16"/>
      <c r="K14" s="13"/>
      <c r="L14" s="17"/>
      <c r="M14" s="13"/>
      <c r="N14" s="14"/>
      <c r="O14" s="15"/>
      <c r="P14" s="13"/>
      <c r="Q14" s="14"/>
      <c r="R14" s="16"/>
      <c r="S14" s="13"/>
      <c r="T14" s="13"/>
      <c r="U14" s="13"/>
      <c r="V14" s="17"/>
      <c r="W14" s="15"/>
      <c r="X14" s="12"/>
      <c r="Y14" s="16"/>
      <c r="Z14" s="13"/>
      <c r="AA14" s="13"/>
      <c r="AB14" s="17"/>
      <c r="AC14" s="17"/>
      <c r="AD14" s="14"/>
      <c r="AE14" s="12"/>
      <c r="AF14" s="13"/>
      <c r="AG14" s="13"/>
      <c r="AH14" s="13"/>
    </row>
    <row r="15" spans="1:34" s="1" customFormat="1" ht="12.75">
      <c r="A15" s="12"/>
      <c r="B15" s="13"/>
      <c r="C15" s="14"/>
      <c r="D15" s="15"/>
      <c r="E15" s="13"/>
      <c r="F15" s="14"/>
      <c r="G15" s="15"/>
      <c r="H15" s="13"/>
      <c r="I15" s="14"/>
      <c r="J15" s="16"/>
      <c r="K15" s="13"/>
      <c r="L15" s="17"/>
      <c r="M15" s="13"/>
      <c r="N15" s="14"/>
      <c r="O15" s="15"/>
      <c r="P15" s="13"/>
      <c r="Q15" s="14"/>
      <c r="R15" s="16"/>
      <c r="S15" s="13"/>
      <c r="T15" s="13"/>
      <c r="U15" s="13"/>
      <c r="V15" s="17"/>
      <c r="W15" s="15"/>
      <c r="X15" s="12"/>
      <c r="Y15" s="16"/>
      <c r="Z15" s="13"/>
      <c r="AA15" s="13"/>
      <c r="AB15" s="17"/>
      <c r="AC15" s="17"/>
      <c r="AD15" s="14"/>
      <c r="AE15" s="12"/>
      <c r="AF15" s="13"/>
      <c r="AG15" s="13"/>
      <c r="AH15" s="13"/>
    </row>
    <row r="16" spans="1:34" s="1" customFormat="1" ht="12.75">
      <c r="A16" s="12"/>
      <c r="B16" s="13"/>
      <c r="C16" s="14"/>
      <c r="D16" s="15"/>
      <c r="E16" s="13"/>
      <c r="F16" s="14"/>
      <c r="G16" s="15"/>
      <c r="H16" s="13"/>
      <c r="I16" s="14"/>
      <c r="J16" s="16"/>
      <c r="K16" s="13"/>
      <c r="L16" s="17"/>
      <c r="M16" s="13"/>
      <c r="N16" s="14"/>
      <c r="O16" s="15"/>
      <c r="P16" s="13"/>
      <c r="Q16" s="14"/>
      <c r="R16" s="16"/>
      <c r="S16" s="13"/>
      <c r="T16" s="13"/>
      <c r="U16" s="13"/>
      <c r="V16" s="17"/>
      <c r="W16" s="15"/>
      <c r="X16" s="12"/>
      <c r="Y16" s="16"/>
      <c r="Z16" s="13"/>
      <c r="AA16" s="13"/>
      <c r="AB16" s="17"/>
      <c r="AC16" s="17"/>
      <c r="AD16" s="14"/>
      <c r="AE16" s="12"/>
      <c r="AF16" s="13"/>
      <c r="AG16" s="13"/>
      <c r="AH16" s="13"/>
    </row>
    <row r="17" spans="1:34" s="1" customFormat="1" ht="12.75">
      <c r="A17" s="12"/>
      <c r="B17" s="13"/>
      <c r="C17" s="14"/>
      <c r="D17" s="15"/>
      <c r="E17" s="13"/>
      <c r="F17" s="14"/>
      <c r="G17" s="15"/>
      <c r="H17" s="13"/>
      <c r="I17" s="14"/>
      <c r="J17" s="16"/>
      <c r="K17" s="13"/>
      <c r="L17" s="17"/>
      <c r="M17" s="13"/>
      <c r="N17" s="14"/>
      <c r="O17" s="15"/>
      <c r="P17" s="13"/>
      <c r="Q17" s="14"/>
      <c r="R17" s="16"/>
      <c r="S17" s="13"/>
      <c r="T17" s="13"/>
      <c r="U17" s="13"/>
      <c r="V17" s="17"/>
      <c r="W17" s="15"/>
      <c r="X17" s="12"/>
      <c r="Y17" s="16"/>
      <c r="Z17" s="13"/>
      <c r="AA17" s="13"/>
      <c r="AB17" s="17"/>
      <c r="AC17" s="17"/>
      <c r="AD17" s="14"/>
      <c r="AE17" s="12"/>
      <c r="AF17" s="13"/>
      <c r="AG17" s="13"/>
      <c r="AH17" s="13"/>
    </row>
    <row r="18" spans="1:34" s="1" customFormat="1" ht="12.75">
      <c r="A18" s="12"/>
      <c r="B18" s="13"/>
      <c r="C18" s="14"/>
      <c r="D18" s="15"/>
      <c r="E18" s="13"/>
      <c r="F18" s="14"/>
      <c r="G18" s="15"/>
      <c r="H18" s="13"/>
      <c r="I18" s="14"/>
      <c r="J18" s="16"/>
      <c r="K18" s="13"/>
      <c r="L18" s="17"/>
      <c r="M18" s="13"/>
      <c r="N18" s="14"/>
      <c r="O18" s="15"/>
      <c r="P18" s="13"/>
      <c r="Q18" s="14"/>
      <c r="R18" s="16"/>
      <c r="S18" s="13"/>
      <c r="T18" s="13"/>
      <c r="U18" s="13"/>
      <c r="V18" s="17"/>
      <c r="W18" s="15"/>
      <c r="X18" s="12"/>
      <c r="Y18" s="16"/>
      <c r="Z18" s="13"/>
      <c r="AA18" s="13"/>
      <c r="AB18" s="17"/>
      <c r="AC18" s="17"/>
      <c r="AD18" s="14"/>
      <c r="AE18" s="12"/>
      <c r="AF18" s="13"/>
      <c r="AG18" s="13"/>
      <c r="AH18" s="13"/>
    </row>
    <row r="19" spans="1:34" s="1" customFormat="1" ht="12.75">
      <c r="A19" s="12"/>
      <c r="B19" s="13"/>
      <c r="C19" s="14"/>
      <c r="D19" s="15"/>
      <c r="E19" s="13"/>
      <c r="F19" s="14"/>
      <c r="G19" s="15"/>
      <c r="H19" s="13"/>
      <c r="I19" s="14"/>
      <c r="J19" s="16"/>
      <c r="K19" s="13"/>
      <c r="L19" s="17"/>
      <c r="M19" s="13"/>
      <c r="N19" s="14"/>
      <c r="O19" s="15"/>
      <c r="P19" s="13"/>
      <c r="Q19" s="14"/>
      <c r="R19" s="16"/>
      <c r="S19" s="13"/>
      <c r="T19" s="13"/>
      <c r="U19" s="13"/>
      <c r="V19" s="17"/>
      <c r="W19" s="15"/>
      <c r="X19" s="12"/>
      <c r="Y19" s="16"/>
      <c r="Z19" s="13"/>
      <c r="AA19" s="13"/>
      <c r="AB19" s="17"/>
      <c r="AC19" s="17"/>
      <c r="AD19" s="14"/>
      <c r="AE19" s="12"/>
      <c r="AF19" s="13"/>
      <c r="AG19" s="13"/>
      <c r="AH19" s="13"/>
    </row>
    <row r="20" spans="1:34" s="1" customFormat="1" ht="12.75">
      <c r="A20" s="12"/>
      <c r="B20" s="13"/>
      <c r="C20" s="14"/>
      <c r="D20" s="15"/>
      <c r="E20" s="13"/>
      <c r="F20" s="14"/>
      <c r="G20" s="15"/>
      <c r="H20" s="13"/>
      <c r="I20" s="14"/>
      <c r="J20" s="16"/>
      <c r="K20" s="13"/>
      <c r="L20" s="17"/>
      <c r="M20" s="13"/>
      <c r="N20" s="14"/>
      <c r="O20" s="15"/>
      <c r="P20" s="13"/>
      <c r="Q20" s="14"/>
      <c r="R20" s="16"/>
      <c r="S20" s="13"/>
      <c r="T20" s="13"/>
      <c r="U20" s="13"/>
      <c r="V20" s="17"/>
      <c r="W20" s="15"/>
      <c r="X20" s="12"/>
      <c r="Y20" s="16"/>
      <c r="Z20" s="13"/>
      <c r="AA20" s="13"/>
      <c r="AB20" s="17"/>
      <c r="AC20" s="17"/>
      <c r="AD20" s="14"/>
      <c r="AE20" s="12"/>
      <c r="AF20" s="13"/>
      <c r="AG20" s="13"/>
      <c r="AH20" s="13"/>
    </row>
  </sheetData>
  <sheetProtection selectLockedCells="1"/>
  <printOptions/>
  <pageMargins left="0.2" right="0.2" top="0.2" bottom="0.2" header="0.5" footer="0.5"/>
  <pageSetup orientation="landscape" r:id="rId2"/>
  <headerFooter alignWithMargins="0">
    <oddHeader>&amp;C&amp;A</oddHeader>
    <oddFooter>&amp;CPage &amp;P</oddFoot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AL49"/>
  <sheetViews>
    <sheetView showGridLines="0" zoomScale="80" zoomScaleNormal="80" workbookViewId="0" topLeftCell="A2">
      <selection activeCell="AB6" sqref="AB6"/>
    </sheetView>
  </sheetViews>
  <sheetFormatPr defaultColWidth="9.140625" defaultRowHeight="12.75"/>
  <cols>
    <col min="1" max="1" width="3.28125" style="12" customWidth="1"/>
    <col min="2" max="2" width="14.28125" style="13" customWidth="1"/>
    <col min="3" max="3" width="7.28125" style="14" customWidth="1"/>
    <col min="4" max="4" width="3.00390625" style="15" hidden="1" customWidth="1"/>
    <col min="5" max="5" width="6.28125" style="13" bestFit="1" customWidth="1"/>
    <col min="6" max="6" width="6.28125" style="14" bestFit="1" customWidth="1"/>
    <col min="7" max="7" width="3.00390625" style="15" hidden="1" customWidth="1"/>
    <col min="8" max="8" width="6.28125" style="13" bestFit="1" customWidth="1"/>
    <col min="9" max="9" width="6.28125" style="14" bestFit="1" customWidth="1"/>
    <col min="10" max="10" width="4.57421875" style="16" hidden="1" customWidth="1"/>
    <col min="11" max="11" width="4.57421875" style="13" hidden="1" customWidth="1"/>
    <col min="12" max="12" width="3.00390625" style="17" hidden="1" customWidth="1"/>
    <col min="13" max="13" width="6.28125" style="13" bestFit="1" customWidth="1"/>
    <col min="14" max="14" width="6.28125" style="14" bestFit="1" customWidth="1"/>
    <col min="15" max="15" width="3.00390625" style="15" hidden="1" customWidth="1"/>
    <col min="16" max="16" width="6.28125" style="13" bestFit="1" customWidth="1"/>
    <col min="17" max="17" width="5.57421875" style="14" bestFit="1" customWidth="1"/>
    <col min="18" max="18" width="4.7109375" style="16" hidden="1" customWidth="1"/>
    <col min="19" max="21" width="4.7109375" style="13" hidden="1" customWidth="1"/>
    <col min="22" max="22" width="0.13671875" style="17" hidden="1" customWidth="1"/>
    <col min="23" max="23" width="0.13671875" style="15" customWidth="1"/>
    <col min="24" max="24" width="7.8515625" style="12" customWidth="1"/>
    <col min="25" max="25" width="7.7109375" style="16" customWidth="1"/>
    <col min="26" max="27" width="7.421875" style="13" customWidth="1"/>
    <col min="28" max="29" width="7.421875" style="17" customWidth="1"/>
    <col min="30" max="30" width="3.8515625" style="14" customWidth="1"/>
    <col min="31" max="31" width="6.421875" style="12" customWidth="1"/>
    <col min="32" max="32" width="7.7109375" style="13" customWidth="1"/>
    <col min="33" max="33" width="8.140625" style="13" customWidth="1"/>
    <col min="34" max="34" width="8.421875" style="13" customWidth="1"/>
    <col min="35" max="36" width="9.140625" style="18" customWidth="1"/>
    <col min="37" max="38" width="9.140625" style="10" customWidth="1"/>
    <col min="39" max="16384" width="8.8515625" style="10" customWidth="1"/>
  </cols>
  <sheetData>
    <row r="1" spans="1:38" s="2" customFormat="1" ht="42.75" customHeight="1" hidden="1" thickBot="1">
      <c r="A1" s="45"/>
      <c r="B1" s="46"/>
      <c r="C1" s="47"/>
      <c r="D1" s="48"/>
      <c r="E1" s="46"/>
      <c r="F1" s="47"/>
      <c r="G1" s="48"/>
      <c r="H1" s="46"/>
      <c r="I1" s="47"/>
      <c r="J1" s="49"/>
      <c r="K1" s="50"/>
      <c r="L1" s="51"/>
      <c r="M1" s="46"/>
      <c r="N1" s="47"/>
      <c r="O1" s="48"/>
      <c r="P1" s="46"/>
      <c r="Q1" s="47"/>
      <c r="R1" s="49"/>
      <c r="S1" s="50"/>
      <c r="T1" s="50"/>
      <c r="U1" s="50"/>
      <c r="V1" s="51"/>
      <c r="W1" s="56"/>
      <c r="X1" s="45"/>
      <c r="Y1" s="112"/>
      <c r="Z1" s="46"/>
      <c r="AA1" s="46"/>
      <c r="AB1" s="113"/>
      <c r="AC1" s="113"/>
      <c r="AD1" s="47"/>
      <c r="AE1" s="45"/>
      <c r="AF1" s="46"/>
      <c r="AG1" s="46"/>
      <c r="AH1" s="113"/>
      <c r="AI1" s="38"/>
      <c r="AJ1" s="38"/>
      <c r="AK1" s="38"/>
      <c r="AL1" s="38"/>
    </row>
    <row r="2" spans="1:38" s="2" customFormat="1" ht="13.5" thickBot="1">
      <c r="A2" s="45"/>
      <c r="B2" s="46"/>
      <c r="C2" s="47"/>
      <c r="D2" s="48"/>
      <c r="E2" s="53"/>
      <c r="F2" s="54"/>
      <c r="G2" s="48"/>
      <c r="H2" s="52"/>
      <c r="I2" s="55"/>
      <c r="J2" s="49"/>
      <c r="K2" s="50"/>
      <c r="L2" s="51"/>
      <c r="M2" s="69"/>
      <c r="N2" s="290"/>
      <c r="O2" s="48"/>
      <c r="P2" s="66"/>
      <c r="Q2" s="67"/>
      <c r="R2" s="49"/>
      <c r="S2" s="50"/>
      <c r="T2" s="50"/>
      <c r="U2" s="50"/>
      <c r="V2" s="51"/>
      <c r="W2" s="56"/>
      <c r="X2" s="70" t="s">
        <v>18</v>
      </c>
      <c r="Y2" s="70" t="s">
        <v>18</v>
      </c>
      <c r="Z2" s="71" t="s">
        <v>15</v>
      </c>
      <c r="AA2" s="71" t="s">
        <v>15</v>
      </c>
      <c r="AB2" s="72" t="s">
        <v>15</v>
      </c>
      <c r="AC2" s="72" t="s">
        <v>15</v>
      </c>
      <c r="AD2" s="74" t="s">
        <v>24</v>
      </c>
      <c r="AE2" s="73" t="s">
        <v>15</v>
      </c>
      <c r="AF2" s="71" t="s">
        <v>18</v>
      </c>
      <c r="AG2" s="71" t="s">
        <v>15</v>
      </c>
      <c r="AH2" s="72" t="s">
        <v>18</v>
      </c>
      <c r="AI2" s="81" t="s">
        <v>29</v>
      </c>
      <c r="AJ2" s="80" t="s">
        <v>30</v>
      </c>
      <c r="AK2" s="38"/>
      <c r="AL2" s="38"/>
    </row>
    <row r="3" spans="1:38" s="2" customFormat="1" ht="27.75" customHeight="1" thickBot="1">
      <c r="A3" s="21" t="s">
        <v>0</v>
      </c>
      <c r="B3" s="22" t="s">
        <v>25</v>
      </c>
      <c r="C3" s="23" t="s">
        <v>26</v>
      </c>
      <c r="D3" s="24">
        <v>1</v>
      </c>
      <c r="E3" s="25" t="s">
        <v>23</v>
      </c>
      <c r="F3" s="26" t="s">
        <v>10</v>
      </c>
      <c r="G3" s="27">
        <v>2</v>
      </c>
      <c r="H3" s="28" t="s">
        <v>23</v>
      </c>
      <c r="I3" s="29" t="s">
        <v>10</v>
      </c>
      <c r="J3" s="30" t="s">
        <v>1</v>
      </c>
      <c r="K3" s="31" t="s">
        <v>2</v>
      </c>
      <c r="L3" s="32">
        <v>3</v>
      </c>
      <c r="M3" s="291" t="s">
        <v>23</v>
      </c>
      <c r="N3" s="68" t="s">
        <v>10</v>
      </c>
      <c r="O3" s="27">
        <v>4</v>
      </c>
      <c r="P3" s="64" t="s">
        <v>23</v>
      </c>
      <c r="Q3" s="65" t="s">
        <v>10</v>
      </c>
      <c r="R3" s="33" t="s">
        <v>3</v>
      </c>
      <c r="S3" s="34" t="s">
        <v>4</v>
      </c>
      <c r="T3" s="34" t="s">
        <v>5</v>
      </c>
      <c r="U3" s="34" t="s">
        <v>6</v>
      </c>
      <c r="V3" s="35" t="s">
        <v>7</v>
      </c>
      <c r="W3" s="57"/>
      <c r="X3" s="20" t="s">
        <v>17</v>
      </c>
      <c r="Y3" s="58" t="s">
        <v>16</v>
      </c>
      <c r="Z3" s="19" t="s">
        <v>9</v>
      </c>
      <c r="AA3" s="19" t="s">
        <v>12</v>
      </c>
      <c r="AB3" s="37" t="s">
        <v>13</v>
      </c>
      <c r="AC3" s="37" t="s">
        <v>14</v>
      </c>
      <c r="AD3" s="36" t="s">
        <v>11</v>
      </c>
      <c r="AE3" s="20" t="s">
        <v>19</v>
      </c>
      <c r="AF3" s="19" t="s">
        <v>20</v>
      </c>
      <c r="AG3" s="59" t="s">
        <v>21</v>
      </c>
      <c r="AH3" s="37" t="s">
        <v>22</v>
      </c>
      <c r="AI3" s="75" t="s">
        <v>27</v>
      </c>
      <c r="AJ3" s="76" t="s">
        <v>28</v>
      </c>
      <c r="AK3" s="1"/>
      <c r="AL3" s="1"/>
    </row>
    <row r="4" spans="1:38" ht="13.5" thickBot="1">
      <c r="A4" s="82">
        <v>1</v>
      </c>
      <c r="B4" s="98" t="s">
        <v>71</v>
      </c>
      <c r="C4" s="99" t="s">
        <v>66</v>
      </c>
      <c r="D4" s="85">
        <v>15</v>
      </c>
      <c r="E4" s="321">
        <v>21.3</v>
      </c>
      <c r="F4" s="324">
        <v>7.85</v>
      </c>
      <c r="G4" s="85">
        <v>27</v>
      </c>
      <c r="H4" s="321">
        <v>21.3</v>
      </c>
      <c r="I4" s="176">
        <v>7.99</v>
      </c>
      <c r="J4" s="88">
        <f aca="true" t="shared" si="0" ref="J4:J35">MIN(E4,H4)</f>
        <v>21.3</v>
      </c>
      <c r="K4" s="86">
        <f aca="true" t="shared" si="1" ref="K4:K35">MIN(F4,I4)</f>
        <v>7.85</v>
      </c>
      <c r="L4" s="89">
        <v>24</v>
      </c>
      <c r="M4" s="322">
        <v>21.1</v>
      </c>
      <c r="N4" s="326">
        <v>7.67</v>
      </c>
      <c r="O4" s="85">
        <v>29</v>
      </c>
      <c r="P4" s="132">
        <v>18.4</v>
      </c>
      <c r="Q4" s="327">
        <v>8.25</v>
      </c>
      <c r="R4" s="7">
        <f aca="true" t="shared" si="2" ref="R4:R35">MIN(M4,P4)</f>
        <v>18.4</v>
      </c>
      <c r="S4" s="4">
        <f aca="true" t="shared" si="3" ref="S4:S35">MIN(J4,R4)</f>
        <v>18.4</v>
      </c>
      <c r="T4" s="4">
        <f aca="true" t="shared" si="4" ref="T4:T35">MIN(N4,Q4)</f>
        <v>7.67</v>
      </c>
      <c r="U4" s="4">
        <f aca="true" t="shared" si="5" ref="U4:U35">MAX(E4,H4)</f>
        <v>21.3</v>
      </c>
      <c r="V4" s="8">
        <f aca="true" t="shared" si="6" ref="V4:V35">MAX(M4,P4)</f>
        <v>21.1</v>
      </c>
      <c r="W4" s="6"/>
      <c r="X4" s="3">
        <f aca="true" t="shared" si="7" ref="X4:X36">MIN(K4,T4)</f>
        <v>7.67</v>
      </c>
      <c r="Y4" s="7">
        <f aca="true" t="shared" si="8" ref="Y4:Y36">AVERAGE(F4,I4,N4,Q4)</f>
        <v>7.9399999999999995</v>
      </c>
      <c r="Z4" s="328">
        <f aca="true" t="shared" si="9" ref="Z4:Z36">MAX(U4,V4)</f>
        <v>21.3</v>
      </c>
      <c r="AA4" s="4">
        <f aca="true" t="shared" si="10" ref="AA4:AA36">SUM(E4+H4+M4+P4)-S4</f>
        <v>63.699999999999996</v>
      </c>
      <c r="AB4" s="8">
        <f aca="true" t="shared" si="11" ref="AB4:AB36">SUM(E4,H4,M4,P4)</f>
        <v>82.1</v>
      </c>
      <c r="AC4" s="8">
        <f aca="true" t="shared" si="12" ref="AC4:AC36">AVERAGE(,E4,H4,M4,P4)</f>
        <v>16.419999999999998</v>
      </c>
      <c r="AD4" s="308">
        <v>1</v>
      </c>
      <c r="AE4" s="111">
        <v>21.3</v>
      </c>
      <c r="AF4" s="86">
        <v>7.95</v>
      </c>
      <c r="AG4" s="319">
        <f aca="true" t="shared" si="13" ref="AG4:AG36">MAX(Z4,AE4)</f>
        <v>21.3</v>
      </c>
      <c r="AH4" s="320">
        <f aca="true" t="shared" si="14" ref="AH4:AH36">MIN(X4,AF4)</f>
        <v>7.67</v>
      </c>
      <c r="AI4" s="77">
        <v>112</v>
      </c>
      <c r="AJ4" s="329">
        <f aca="true" t="shared" si="15" ref="AJ4:AJ35">SUM(3600/AH4*AI4/5280)</f>
        <v>9.956145549365887</v>
      </c>
      <c r="AK4" s="1"/>
      <c r="AL4" s="1"/>
    </row>
    <row r="5" spans="1:38" ht="13.5" thickBot="1">
      <c r="A5" s="90">
        <v>2</v>
      </c>
      <c r="B5" s="91" t="s">
        <v>65</v>
      </c>
      <c r="C5" s="92" t="s">
        <v>68</v>
      </c>
      <c r="D5" s="93"/>
      <c r="E5" s="177">
        <v>19.5</v>
      </c>
      <c r="F5" s="178">
        <v>8.1</v>
      </c>
      <c r="G5" s="85">
        <v>27</v>
      </c>
      <c r="H5" s="174">
        <v>20.1</v>
      </c>
      <c r="I5" s="325">
        <v>7.84</v>
      </c>
      <c r="J5" s="88">
        <f t="shared" si="0"/>
        <v>19.5</v>
      </c>
      <c r="K5" s="86">
        <f t="shared" si="1"/>
        <v>7.84</v>
      </c>
      <c r="L5" s="89">
        <v>24</v>
      </c>
      <c r="M5" s="164">
        <v>18.8</v>
      </c>
      <c r="N5" s="170">
        <v>8.13</v>
      </c>
      <c r="O5" s="85">
        <v>29</v>
      </c>
      <c r="P5" s="323">
        <v>19.5</v>
      </c>
      <c r="Q5" s="187">
        <v>8.55</v>
      </c>
      <c r="R5" s="7">
        <f t="shared" si="2"/>
        <v>18.8</v>
      </c>
      <c r="S5" s="4">
        <f t="shared" si="3"/>
        <v>18.8</v>
      </c>
      <c r="T5" s="4">
        <f t="shared" si="4"/>
        <v>8.13</v>
      </c>
      <c r="U5" s="4">
        <f t="shared" si="5"/>
        <v>20.1</v>
      </c>
      <c r="V5" s="8">
        <f t="shared" si="6"/>
        <v>19.5</v>
      </c>
      <c r="W5" s="6"/>
      <c r="X5" s="3">
        <f t="shared" si="7"/>
        <v>7.84</v>
      </c>
      <c r="Y5" s="7">
        <f t="shared" si="8"/>
        <v>8.155000000000001</v>
      </c>
      <c r="Z5" s="316">
        <f t="shared" si="9"/>
        <v>20.1</v>
      </c>
      <c r="AA5" s="4">
        <f t="shared" si="10"/>
        <v>59.10000000000001</v>
      </c>
      <c r="AB5" s="8">
        <f t="shared" si="11"/>
        <v>77.9</v>
      </c>
      <c r="AC5" s="8">
        <f t="shared" si="12"/>
        <v>15.580000000000002</v>
      </c>
      <c r="AD5" s="5">
        <v>2</v>
      </c>
      <c r="AE5" s="111">
        <v>19.8</v>
      </c>
      <c r="AF5" s="86">
        <v>8.09</v>
      </c>
      <c r="AG5" s="60">
        <f t="shared" si="13"/>
        <v>20.1</v>
      </c>
      <c r="AH5" s="8">
        <f t="shared" si="14"/>
        <v>7.84</v>
      </c>
      <c r="AI5" s="77">
        <v>112</v>
      </c>
      <c r="AJ5" s="78">
        <f t="shared" si="15"/>
        <v>9.74025974025974</v>
      </c>
      <c r="AK5" s="1"/>
      <c r="AL5" s="1"/>
    </row>
    <row r="6" spans="1:38" s="11" customFormat="1" ht="13.5" thickBot="1">
      <c r="A6" s="90">
        <v>3</v>
      </c>
      <c r="B6" s="91" t="s">
        <v>61</v>
      </c>
      <c r="C6" s="92" t="s">
        <v>69</v>
      </c>
      <c r="D6" s="93">
        <v>17</v>
      </c>
      <c r="E6" s="168">
        <v>19.4</v>
      </c>
      <c r="F6" s="169">
        <v>8.34</v>
      </c>
      <c r="G6" s="85">
        <v>27</v>
      </c>
      <c r="H6" s="172">
        <v>18.5</v>
      </c>
      <c r="I6" s="173">
        <v>8.54</v>
      </c>
      <c r="J6" s="88">
        <f t="shared" si="0"/>
        <v>18.5</v>
      </c>
      <c r="K6" s="86">
        <f t="shared" si="1"/>
        <v>8.34</v>
      </c>
      <c r="L6" s="89">
        <v>24</v>
      </c>
      <c r="M6" s="226">
        <v>16.6</v>
      </c>
      <c r="N6" s="227">
        <v>8.56</v>
      </c>
      <c r="O6" s="85">
        <v>29</v>
      </c>
      <c r="P6" s="222">
        <v>17.9</v>
      </c>
      <c r="Q6" s="223"/>
      <c r="R6" s="7">
        <f t="shared" si="2"/>
        <v>16.6</v>
      </c>
      <c r="S6" s="4">
        <f t="shared" si="3"/>
        <v>16.6</v>
      </c>
      <c r="T6" s="4">
        <f t="shared" si="4"/>
        <v>8.56</v>
      </c>
      <c r="U6" s="4">
        <f t="shared" si="5"/>
        <v>19.4</v>
      </c>
      <c r="V6" s="8">
        <f t="shared" si="6"/>
        <v>17.9</v>
      </c>
      <c r="W6" s="6"/>
      <c r="X6" s="3">
        <f t="shared" si="7"/>
        <v>8.34</v>
      </c>
      <c r="Y6" s="7">
        <f t="shared" si="8"/>
        <v>8.479999999999999</v>
      </c>
      <c r="Z6" s="328">
        <f t="shared" si="9"/>
        <v>19.4</v>
      </c>
      <c r="AA6" s="4">
        <f t="shared" si="10"/>
        <v>55.800000000000004</v>
      </c>
      <c r="AB6" s="8">
        <f t="shared" si="11"/>
        <v>72.4</v>
      </c>
      <c r="AC6" s="8">
        <f t="shared" si="12"/>
        <v>14.48</v>
      </c>
      <c r="AD6" s="5">
        <v>3</v>
      </c>
      <c r="AE6" s="111">
        <v>17.4</v>
      </c>
      <c r="AF6" s="86">
        <v>9.24</v>
      </c>
      <c r="AG6" s="60">
        <f t="shared" si="13"/>
        <v>19.4</v>
      </c>
      <c r="AH6" s="8">
        <f t="shared" si="14"/>
        <v>8.34</v>
      </c>
      <c r="AI6" s="77">
        <v>112</v>
      </c>
      <c r="AJ6" s="78">
        <f t="shared" si="15"/>
        <v>9.156311314584697</v>
      </c>
      <c r="AK6" s="1"/>
      <c r="AL6" s="1"/>
    </row>
    <row r="7" spans="1:38" s="9" customFormat="1" ht="13.5" thickBot="1">
      <c r="A7" s="94">
        <v>4</v>
      </c>
      <c r="B7" s="101" t="s">
        <v>67</v>
      </c>
      <c r="C7" s="102" t="s">
        <v>68</v>
      </c>
      <c r="D7" s="96">
        <v>18</v>
      </c>
      <c r="E7" s="174">
        <v>18.3</v>
      </c>
      <c r="F7" s="175">
        <v>8.92</v>
      </c>
      <c r="G7" s="85">
        <v>27</v>
      </c>
      <c r="H7" s="230">
        <v>17.6</v>
      </c>
      <c r="I7" s="231">
        <v>9.2</v>
      </c>
      <c r="J7" s="88">
        <f t="shared" si="0"/>
        <v>17.6</v>
      </c>
      <c r="K7" s="86">
        <f t="shared" si="1"/>
        <v>8.92</v>
      </c>
      <c r="L7" s="89">
        <v>24</v>
      </c>
      <c r="M7" s="161">
        <v>18.5</v>
      </c>
      <c r="N7" s="162">
        <v>8.96</v>
      </c>
      <c r="O7" s="85">
        <v>29</v>
      </c>
      <c r="P7" s="132">
        <v>17.5</v>
      </c>
      <c r="Q7" s="133">
        <v>9.05</v>
      </c>
      <c r="R7" s="7">
        <f t="shared" si="2"/>
        <v>17.5</v>
      </c>
      <c r="S7" s="4">
        <f t="shared" si="3"/>
        <v>17.5</v>
      </c>
      <c r="T7" s="4">
        <f t="shared" si="4"/>
        <v>8.96</v>
      </c>
      <c r="U7" s="4">
        <f t="shared" si="5"/>
        <v>18.3</v>
      </c>
      <c r="V7" s="8">
        <f t="shared" si="6"/>
        <v>18.5</v>
      </c>
      <c r="W7" s="6"/>
      <c r="X7" s="3">
        <f t="shared" si="7"/>
        <v>8.92</v>
      </c>
      <c r="Y7" s="7">
        <f t="shared" si="8"/>
        <v>9.032499999999999</v>
      </c>
      <c r="Z7" s="313">
        <f t="shared" si="9"/>
        <v>18.5</v>
      </c>
      <c r="AA7" s="4">
        <f t="shared" si="10"/>
        <v>54.400000000000006</v>
      </c>
      <c r="AB7" s="8">
        <f t="shared" si="11"/>
        <v>71.9</v>
      </c>
      <c r="AC7" s="8">
        <f t="shared" si="12"/>
        <v>14.38</v>
      </c>
      <c r="AD7" s="5">
        <v>4</v>
      </c>
      <c r="AE7" s="111">
        <v>16.3</v>
      </c>
      <c r="AF7" s="86">
        <v>8.86</v>
      </c>
      <c r="AG7" s="60">
        <f t="shared" si="13"/>
        <v>18.5</v>
      </c>
      <c r="AH7" s="8">
        <f t="shared" si="14"/>
        <v>8.86</v>
      </c>
      <c r="AI7" s="77">
        <v>112</v>
      </c>
      <c r="AJ7" s="78">
        <f t="shared" si="15"/>
        <v>8.618920582803202</v>
      </c>
      <c r="AK7" s="1"/>
      <c r="AL7" s="1"/>
    </row>
    <row r="8" spans="1:38" ht="13.5" thickBot="1">
      <c r="A8" s="97">
        <v>5</v>
      </c>
      <c r="B8" s="371" t="s">
        <v>76</v>
      </c>
      <c r="C8" s="372" t="s">
        <v>68</v>
      </c>
      <c r="D8" s="235"/>
      <c r="E8" s="373">
        <v>15.7</v>
      </c>
      <c r="F8" s="374">
        <v>8.54</v>
      </c>
      <c r="G8" s="235">
        <v>27</v>
      </c>
      <c r="H8" s="373">
        <v>14.5</v>
      </c>
      <c r="I8" s="374">
        <v>9.51</v>
      </c>
      <c r="J8" s="375">
        <f t="shared" si="0"/>
        <v>14.5</v>
      </c>
      <c r="K8" s="244">
        <f t="shared" si="1"/>
        <v>8.54</v>
      </c>
      <c r="L8" s="376">
        <v>24</v>
      </c>
      <c r="M8" s="377">
        <v>16.1</v>
      </c>
      <c r="N8" s="378">
        <v>8.68</v>
      </c>
      <c r="O8" s="235">
        <v>29</v>
      </c>
      <c r="P8" s="379">
        <v>11.6</v>
      </c>
      <c r="Q8" s="380">
        <v>10.97</v>
      </c>
      <c r="R8" s="239">
        <f t="shared" si="2"/>
        <v>11.6</v>
      </c>
      <c r="S8" s="240">
        <f t="shared" si="3"/>
        <v>11.6</v>
      </c>
      <c r="T8" s="240">
        <f t="shared" si="4"/>
        <v>8.68</v>
      </c>
      <c r="U8" s="240">
        <f t="shared" si="5"/>
        <v>15.7</v>
      </c>
      <c r="V8" s="241">
        <f t="shared" si="6"/>
        <v>16.1</v>
      </c>
      <c r="W8" s="242"/>
      <c r="X8" s="381">
        <f t="shared" si="7"/>
        <v>8.54</v>
      </c>
      <c r="Y8" s="239">
        <f t="shared" si="8"/>
        <v>9.424999999999999</v>
      </c>
      <c r="Z8" s="382">
        <f t="shared" si="9"/>
        <v>16.1</v>
      </c>
      <c r="AA8" s="240">
        <f t="shared" si="10"/>
        <v>46.3</v>
      </c>
      <c r="AB8" s="241">
        <f t="shared" si="11"/>
        <v>57.9</v>
      </c>
      <c r="AC8" s="241">
        <f t="shared" si="12"/>
        <v>11.58</v>
      </c>
      <c r="AD8" s="383">
        <v>5</v>
      </c>
      <c r="AE8" s="243">
        <v>15.1</v>
      </c>
      <c r="AF8" s="244">
        <v>9.07</v>
      </c>
      <c r="AG8" s="384">
        <f t="shared" si="13"/>
        <v>16.1</v>
      </c>
      <c r="AH8" s="241">
        <f t="shared" si="14"/>
        <v>8.54</v>
      </c>
      <c r="AI8" s="245">
        <v>112</v>
      </c>
      <c r="AJ8" s="385">
        <f t="shared" si="15"/>
        <v>8.941877794336811</v>
      </c>
      <c r="AK8" s="1"/>
      <c r="AL8" s="1"/>
    </row>
    <row r="9" spans="1:38" ht="409.5" customHeight="1" thickTop="1">
      <c r="A9" s="386"/>
      <c r="B9" s="387"/>
      <c r="C9" s="388"/>
      <c r="D9" s="389"/>
      <c r="E9" s="389"/>
      <c r="F9" s="389"/>
      <c r="G9" s="389"/>
      <c r="H9" s="389"/>
      <c r="I9" s="389"/>
      <c r="J9" s="389"/>
      <c r="K9" s="389"/>
      <c r="L9" s="389"/>
      <c r="M9" s="389"/>
      <c r="N9" s="389"/>
      <c r="O9" s="389"/>
      <c r="P9" s="389"/>
      <c r="Q9" s="389"/>
      <c r="R9" s="390"/>
      <c r="S9" s="390"/>
      <c r="T9" s="390"/>
      <c r="U9" s="390"/>
      <c r="V9" s="390"/>
      <c r="W9" s="390"/>
      <c r="X9" s="390"/>
      <c r="Y9" s="390"/>
      <c r="Z9" s="390"/>
      <c r="AA9" s="390"/>
      <c r="AB9" s="390"/>
      <c r="AC9" s="390"/>
      <c r="AD9" s="390"/>
      <c r="AE9" s="391"/>
      <c r="AF9" s="389"/>
      <c r="AG9" s="392"/>
      <c r="AH9" s="390"/>
      <c r="AI9" s="393"/>
      <c r="AJ9" s="394"/>
      <c r="AK9" s="1"/>
      <c r="AL9" s="1"/>
    </row>
    <row r="10" spans="1:38" s="11" customFormat="1" ht="57.75" customHeight="1" thickBot="1">
      <c r="A10" s="411"/>
      <c r="B10" s="411"/>
      <c r="C10" s="411"/>
      <c r="D10" s="412"/>
      <c r="E10" s="412"/>
      <c r="F10" s="412"/>
      <c r="G10" s="412"/>
      <c r="H10" s="412"/>
      <c r="I10" s="412"/>
      <c r="J10" s="412"/>
      <c r="K10" s="412"/>
      <c r="L10" s="412"/>
      <c r="M10" s="412"/>
      <c r="N10" s="412"/>
      <c r="O10" s="412"/>
      <c r="P10" s="412"/>
      <c r="Q10" s="412"/>
      <c r="R10" s="249"/>
      <c r="S10" s="249"/>
      <c r="T10" s="249"/>
      <c r="U10" s="249"/>
      <c r="V10" s="249"/>
      <c r="W10" s="249"/>
      <c r="X10" s="249"/>
      <c r="Y10" s="249"/>
      <c r="Z10" s="249"/>
      <c r="AA10" s="249"/>
      <c r="AB10" s="249"/>
      <c r="AC10" s="249"/>
      <c r="AD10" s="249"/>
      <c r="AE10" s="413"/>
      <c r="AF10" s="412"/>
      <c r="AG10" s="414"/>
      <c r="AH10" s="249"/>
      <c r="AI10" s="38"/>
      <c r="AJ10" s="38"/>
      <c r="AK10" s="1"/>
      <c r="AL10" s="1"/>
    </row>
    <row r="11" spans="1:38" s="9" customFormat="1" ht="12.75">
      <c r="A11" s="412"/>
      <c r="B11" s="412"/>
      <c r="C11" s="412"/>
      <c r="D11" s="412"/>
      <c r="E11" s="412"/>
      <c r="F11" s="412"/>
      <c r="G11" s="412"/>
      <c r="H11" s="412"/>
      <c r="I11" s="412"/>
      <c r="J11" s="412"/>
      <c r="K11" s="412"/>
      <c r="L11" s="412"/>
      <c r="M11" s="412"/>
      <c r="N11" s="412"/>
      <c r="O11" s="412"/>
      <c r="P11" s="412"/>
      <c r="Q11" s="412"/>
      <c r="R11" s="249"/>
      <c r="S11" s="249"/>
      <c r="T11" s="249"/>
      <c r="U11" s="249"/>
      <c r="V11" s="249"/>
      <c r="W11" s="249"/>
      <c r="X11" s="249"/>
      <c r="Y11" s="249"/>
      <c r="Z11" s="249"/>
      <c r="AA11" s="249"/>
      <c r="AB11" s="249"/>
      <c r="AC11" s="249"/>
      <c r="AD11" s="249"/>
      <c r="AE11" s="413"/>
      <c r="AF11" s="412"/>
      <c r="AG11" s="414"/>
      <c r="AH11" s="249"/>
      <c r="AI11" s="38"/>
      <c r="AJ11" s="38"/>
      <c r="AK11" s="1"/>
      <c r="AL11" s="1"/>
    </row>
    <row r="12" spans="1:38" ht="12.75">
      <c r="A12" s="412"/>
      <c r="B12" s="412"/>
      <c r="C12" s="412"/>
      <c r="D12" s="412"/>
      <c r="E12" s="412"/>
      <c r="F12" s="412"/>
      <c r="G12" s="412"/>
      <c r="H12" s="412"/>
      <c r="I12" s="412"/>
      <c r="J12" s="412"/>
      <c r="K12" s="412"/>
      <c r="L12" s="412"/>
      <c r="M12" s="412"/>
      <c r="N12" s="412"/>
      <c r="O12" s="412"/>
      <c r="P12" s="412"/>
      <c r="Q12" s="412"/>
      <c r="R12" s="249"/>
      <c r="S12" s="249"/>
      <c r="T12" s="249"/>
      <c r="U12" s="249"/>
      <c r="V12" s="249"/>
      <c r="W12" s="249"/>
      <c r="X12" s="249"/>
      <c r="Y12" s="249"/>
      <c r="Z12" s="249"/>
      <c r="AA12" s="249"/>
      <c r="AB12" s="249"/>
      <c r="AC12" s="249"/>
      <c r="AD12" s="249"/>
      <c r="AE12" s="413"/>
      <c r="AF12" s="412"/>
      <c r="AG12" s="414"/>
      <c r="AH12" s="249"/>
      <c r="AI12" s="38"/>
      <c r="AJ12" s="38"/>
      <c r="AK12" s="1"/>
      <c r="AL12" s="1"/>
    </row>
    <row r="13" spans="1:38" ht="12.75">
      <c r="A13" s="412"/>
      <c r="B13" s="412"/>
      <c r="C13" s="412"/>
      <c r="D13" s="412"/>
      <c r="E13" s="412"/>
      <c r="F13" s="412"/>
      <c r="G13" s="412"/>
      <c r="H13" s="412"/>
      <c r="I13" s="412"/>
      <c r="J13" s="412"/>
      <c r="K13" s="412"/>
      <c r="L13" s="412"/>
      <c r="M13" s="412"/>
      <c r="N13" s="412"/>
      <c r="O13" s="412"/>
      <c r="P13" s="412"/>
      <c r="Q13" s="412"/>
      <c r="R13" s="249"/>
      <c r="S13" s="249"/>
      <c r="T13" s="249"/>
      <c r="U13" s="249"/>
      <c r="V13" s="249"/>
      <c r="W13" s="249"/>
      <c r="X13" s="249"/>
      <c r="Y13" s="249"/>
      <c r="Z13" s="249"/>
      <c r="AA13" s="249"/>
      <c r="AB13" s="249"/>
      <c r="AC13" s="249"/>
      <c r="AD13" s="249"/>
      <c r="AE13" s="413"/>
      <c r="AF13" s="412"/>
      <c r="AG13" s="414"/>
      <c r="AH13" s="249"/>
      <c r="AI13" s="38"/>
      <c r="AJ13" s="38"/>
      <c r="AK13" s="1"/>
      <c r="AL13" s="1"/>
    </row>
    <row r="14" spans="1:38" s="11" customFormat="1" ht="13.5" thickBot="1">
      <c r="A14" s="412"/>
      <c r="B14" s="412"/>
      <c r="C14" s="412"/>
      <c r="D14" s="412"/>
      <c r="E14" s="412"/>
      <c r="F14" s="412"/>
      <c r="G14" s="412"/>
      <c r="H14" s="412"/>
      <c r="I14" s="412"/>
      <c r="J14" s="412"/>
      <c r="K14" s="412"/>
      <c r="L14" s="412"/>
      <c r="M14" s="412"/>
      <c r="N14" s="412"/>
      <c r="O14" s="412"/>
      <c r="P14" s="412"/>
      <c r="Q14" s="412"/>
      <c r="R14" s="249"/>
      <c r="S14" s="249"/>
      <c r="T14" s="249"/>
      <c r="U14" s="249"/>
      <c r="V14" s="249"/>
      <c r="W14" s="249"/>
      <c r="X14" s="249"/>
      <c r="Y14" s="249"/>
      <c r="Z14" s="249"/>
      <c r="AA14" s="249"/>
      <c r="AB14" s="249"/>
      <c r="AC14" s="249"/>
      <c r="AD14" s="249"/>
      <c r="AE14" s="413"/>
      <c r="AF14" s="412"/>
      <c r="AG14" s="414"/>
      <c r="AH14" s="249"/>
      <c r="AI14" s="38"/>
      <c r="AJ14" s="38"/>
      <c r="AK14" s="1"/>
      <c r="AL14" s="1"/>
    </row>
    <row r="15" spans="1:38" s="9" customFormat="1" ht="13.5" thickBot="1">
      <c r="A15" s="395"/>
      <c r="B15" s="396"/>
      <c r="C15" s="397"/>
      <c r="D15" s="398">
        <v>9</v>
      </c>
      <c r="E15" s="399">
        <v>0</v>
      </c>
      <c r="F15" s="400">
        <v>0</v>
      </c>
      <c r="G15" s="401">
        <v>27</v>
      </c>
      <c r="H15" s="399">
        <v>0</v>
      </c>
      <c r="I15" s="400">
        <v>0</v>
      </c>
      <c r="J15" s="402">
        <f t="shared" si="0"/>
        <v>0</v>
      </c>
      <c r="K15" s="399">
        <f t="shared" si="1"/>
        <v>0</v>
      </c>
      <c r="L15" s="403">
        <v>24</v>
      </c>
      <c r="M15" s="399">
        <v>0</v>
      </c>
      <c r="N15" s="400">
        <v>0</v>
      </c>
      <c r="O15" s="401">
        <v>29</v>
      </c>
      <c r="P15" s="399">
        <v>0</v>
      </c>
      <c r="Q15" s="400">
        <v>0</v>
      </c>
      <c r="R15" s="254">
        <f t="shared" si="2"/>
        <v>0</v>
      </c>
      <c r="S15" s="404">
        <f t="shared" si="3"/>
        <v>0</v>
      </c>
      <c r="T15" s="404">
        <f t="shared" si="4"/>
        <v>0</v>
      </c>
      <c r="U15" s="404">
        <f t="shared" si="5"/>
        <v>0</v>
      </c>
      <c r="V15" s="255">
        <f t="shared" si="6"/>
        <v>0</v>
      </c>
      <c r="W15" s="405"/>
      <c r="X15" s="406">
        <f t="shared" si="7"/>
        <v>0</v>
      </c>
      <c r="Y15" s="254">
        <f t="shared" si="8"/>
        <v>0</v>
      </c>
      <c r="Z15" s="404">
        <f t="shared" si="9"/>
        <v>0</v>
      </c>
      <c r="AA15" s="404">
        <f t="shared" si="10"/>
        <v>0</v>
      </c>
      <c r="AB15" s="255">
        <f t="shared" si="11"/>
        <v>0</v>
      </c>
      <c r="AC15" s="255">
        <f t="shared" si="12"/>
        <v>0</v>
      </c>
      <c r="AD15" s="407"/>
      <c r="AE15" s="408">
        <v>0</v>
      </c>
      <c r="AF15" s="399">
        <v>0</v>
      </c>
      <c r="AG15" s="409">
        <f t="shared" si="13"/>
        <v>0</v>
      </c>
      <c r="AH15" s="255">
        <f t="shared" si="14"/>
        <v>0</v>
      </c>
      <c r="AI15" s="257"/>
      <c r="AJ15" s="410" t="e">
        <f t="shared" si="15"/>
        <v>#DIV/0!</v>
      </c>
      <c r="AK15" s="1"/>
      <c r="AL15" s="1"/>
    </row>
    <row r="16" spans="1:38" ht="13.5" thickBot="1">
      <c r="A16" s="103"/>
      <c r="B16" s="83"/>
      <c r="C16" s="84"/>
      <c r="D16" s="85">
        <v>11</v>
      </c>
      <c r="E16" s="86">
        <v>0</v>
      </c>
      <c r="F16" s="87">
        <v>0</v>
      </c>
      <c r="G16" s="85">
        <v>27</v>
      </c>
      <c r="H16" s="86">
        <v>0</v>
      </c>
      <c r="I16" s="87">
        <v>0</v>
      </c>
      <c r="J16" s="88">
        <f t="shared" si="0"/>
        <v>0</v>
      </c>
      <c r="K16" s="86">
        <f t="shared" si="1"/>
        <v>0</v>
      </c>
      <c r="L16" s="89">
        <v>24</v>
      </c>
      <c r="M16" s="86">
        <v>0</v>
      </c>
      <c r="N16" s="87">
        <v>0</v>
      </c>
      <c r="O16" s="85">
        <v>29</v>
      </c>
      <c r="P16" s="86">
        <v>0</v>
      </c>
      <c r="Q16" s="87">
        <v>0</v>
      </c>
      <c r="R16" s="7">
        <f t="shared" si="2"/>
        <v>0</v>
      </c>
      <c r="S16" s="4">
        <f t="shared" si="3"/>
        <v>0</v>
      </c>
      <c r="T16" s="4">
        <f t="shared" si="4"/>
        <v>0</v>
      </c>
      <c r="U16" s="4">
        <f t="shared" si="5"/>
        <v>0</v>
      </c>
      <c r="V16" s="8">
        <f t="shared" si="6"/>
        <v>0</v>
      </c>
      <c r="W16" s="6"/>
      <c r="X16" s="3">
        <f t="shared" si="7"/>
        <v>0</v>
      </c>
      <c r="Y16" s="7">
        <f t="shared" si="8"/>
        <v>0</v>
      </c>
      <c r="Z16" s="4">
        <f t="shared" si="9"/>
        <v>0</v>
      </c>
      <c r="AA16" s="4">
        <f t="shared" si="10"/>
        <v>0</v>
      </c>
      <c r="AB16" s="8">
        <f t="shared" si="11"/>
        <v>0</v>
      </c>
      <c r="AC16" s="8">
        <f t="shared" si="12"/>
        <v>0</v>
      </c>
      <c r="AD16" s="5"/>
      <c r="AE16" s="111">
        <v>0</v>
      </c>
      <c r="AF16" s="86">
        <v>0</v>
      </c>
      <c r="AG16" s="60">
        <f t="shared" si="13"/>
        <v>0</v>
      </c>
      <c r="AH16" s="8">
        <f t="shared" si="14"/>
        <v>0</v>
      </c>
      <c r="AI16" s="77"/>
      <c r="AJ16" s="78" t="e">
        <f t="shared" si="15"/>
        <v>#DIV/0!</v>
      </c>
      <c r="AK16" s="1"/>
      <c r="AL16" s="1"/>
    </row>
    <row r="17" spans="1:38" ht="13.5" thickBot="1">
      <c r="A17" s="104"/>
      <c r="B17" s="105"/>
      <c r="C17" s="106"/>
      <c r="D17" s="93"/>
      <c r="E17" s="86">
        <v>0</v>
      </c>
      <c r="F17" s="87">
        <v>0</v>
      </c>
      <c r="G17" s="85">
        <v>27</v>
      </c>
      <c r="H17" s="86">
        <v>0</v>
      </c>
      <c r="I17" s="87">
        <v>0</v>
      </c>
      <c r="J17" s="88">
        <f t="shared" si="0"/>
        <v>0</v>
      </c>
      <c r="K17" s="86">
        <f t="shared" si="1"/>
        <v>0</v>
      </c>
      <c r="L17" s="89">
        <v>24</v>
      </c>
      <c r="M17" s="86">
        <v>0</v>
      </c>
      <c r="N17" s="87">
        <v>0</v>
      </c>
      <c r="O17" s="85">
        <v>29</v>
      </c>
      <c r="P17" s="86">
        <v>0</v>
      </c>
      <c r="Q17" s="87">
        <v>0</v>
      </c>
      <c r="R17" s="7">
        <f t="shared" si="2"/>
        <v>0</v>
      </c>
      <c r="S17" s="4">
        <f t="shared" si="3"/>
        <v>0</v>
      </c>
      <c r="T17" s="4">
        <f t="shared" si="4"/>
        <v>0</v>
      </c>
      <c r="U17" s="4">
        <f t="shared" si="5"/>
        <v>0</v>
      </c>
      <c r="V17" s="8">
        <f t="shared" si="6"/>
        <v>0</v>
      </c>
      <c r="W17" s="6"/>
      <c r="X17" s="3">
        <f t="shared" si="7"/>
        <v>0</v>
      </c>
      <c r="Y17" s="7">
        <f t="shared" si="8"/>
        <v>0</v>
      </c>
      <c r="Z17" s="4">
        <f t="shared" si="9"/>
        <v>0</v>
      </c>
      <c r="AA17" s="4">
        <f t="shared" si="10"/>
        <v>0</v>
      </c>
      <c r="AB17" s="8">
        <f t="shared" si="11"/>
        <v>0</v>
      </c>
      <c r="AC17" s="8">
        <f t="shared" si="12"/>
        <v>0</v>
      </c>
      <c r="AD17" s="5"/>
      <c r="AE17" s="111">
        <v>0</v>
      </c>
      <c r="AF17" s="86">
        <v>0</v>
      </c>
      <c r="AG17" s="60">
        <f t="shared" si="13"/>
        <v>0</v>
      </c>
      <c r="AH17" s="8">
        <f t="shared" si="14"/>
        <v>0</v>
      </c>
      <c r="AI17" s="77"/>
      <c r="AJ17" s="78" t="e">
        <f t="shared" si="15"/>
        <v>#DIV/0!</v>
      </c>
      <c r="AK17" s="1"/>
      <c r="AL17" s="1"/>
    </row>
    <row r="18" spans="1:38" s="11" customFormat="1" ht="13.5" thickBot="1">
      <c r="A18" s="104"/>
      <c r="B18" s="105"/>
      <c r="C18" s="106"/>
      <c r="D18" s="93">
        <v>6</v>
      </c>
      <c r="E18" s="86">
        <v>0</v>
      </c>
      <c r="F18" s="87">
        <v>0</v>
      </c>
      <c r="G18" s="85">
        <v>27</v>
      </c>
      <c r="H18" s="86">
        <v>0</v>
      </c>
      <c r="I18" s="87">
        <v>0</v>
      </c>
      <c r="J18" s="88">
        <f t="shared" si="0"/>
        <v>0</v>
      </c>
      <c r="K18" s="86">
        <f t="shared" si="1"/>
        <v>0</v>
      </c>
      <c r="L18" s="89">
        <v>24</v>
      </c>
      <c r="M18" s="86">
        <v>0</v>
      </c>
      <c r="N18" s="87">
        <v>0</v>
      </c>
      <c r="O18" s="85">
        <v>29</v>
      </c>
      <c r="P18" s="86">
        <v>0</v>
      </c>
      <c r="Q18" s="87">
        <v>0</v>
      </c>
      <c r="R18" s="7">
        <f t="shared" si="2"/>
        <v>0</v>
      </c>
      <c r="S18" s="4">
        <f t="shared" si="3"/>
        <v>0</v>
      </c>
      <c r="T18" s="4">
        <f t="shared" si="4"/>
        <v>0</v>
      </c>
      <c r="U18" s="4">
        <f t="shared" si="5"/>
        <v>0</v>
      </c>
      <c r="V18" s="8">
        <f t="shared" si="6"/>
        <v>0</v>
      </c>
      <c r="W18" s="6"/>
      <c r="X18" s="3">
        <f t="shared" si="7"/>
        <v>0</v>
      </c>
      <c r="Y18" s="7">
        <f t="shared" si="8"/>
        <v>0</v>
      </c>
      <c r="Z18" s="4">
        <f t="shared" si="9"/>
        <v>0</v>
      </c>
      <c r="AA18" s="4">
        <f t="shared" si="10"/>
        <v>0</v>
      </c>
      <c r="AB18" s="8">
        <f t="shared" si="11"/>
        <v>0</v>
      </c>
      <c r="AC18" s="8">
        <f t="shared" si="12"/>
        <v>0</v>
      </c>
      <c r="AD18" s="5"/>
      <c r="AE18" s="111">
        <v>0</v>
      </c>
      <c r="AF18" s="86">
        <v>0</v>
      </c>
      <c r="AG18" s="60">
        <f t="shared" si="13"/>
        <v>0</v>
      </c>
      <c r="AH18" s="8">
        <f t="shared" si="14"/>
        <v>0</v>
      </c>
      <c r="AI18" s="77"/>
      <c r="AJ18" s="78" t="e">
        <f t="shared" si="15"/>
        <v>#DIV/0!</v>
      </c>
      <c r="AK18" s="1"/>
      <c r="AL18" s="1"/>
    </row>
    <row r="19" spans="1:38" s="9" customFormat="1" ht="13.5" customHeight="1" thickBot="1">
      <c r="A19" s="107"/>
      <c r="B19" s="108"/>
      <c r="C19" s="109"/>
      <c r="D19" s="110"/>
      <c r="E19" s="86">
        <v>0</v>
      </c>
      <c r="F19" s="87">
        <v>0</v>
      </c>
      <c r="G19" s="85">
        <v>27</v>
      </c>
      <c r="H19" s="86">
        <v>0</v>
      </c>
      <c r="I19" s="87">
        <v>0</v>
      </c>
      <c r="J19" s="88">
        <f t="shared" si="0"/>
        <v>0</v>
      </c>
      <c r="K19" s="86">
        <f t="shared" si="1"/>
        <v>0</v>
      </c>
      <c r="L19" s="89">
        <v>24</v>
      </c>
      <c r="M19" s="86">
        <v>0</v>
      </c>
      <c r="N19" s="87">
        <v>0</v>
      </c>
      <c r="O19" s="85">
        <v>29</v>
      </c>
      <c r="P19" s="86">
        <v>0</v>
      </c>
      <c r="Q19" s="87">
        <v>0</v>
      </c>
      <c r="R19" s="7">
        <f t="shared" si="2"/>
        <v>0</v>
      </c>
      <c r="S19" s="4">
        <f t="shared" si="3"/>
        <v>0</v>
      </c>
      <c r="T19" s="4">
        <f t="shared" si="4"/>
        <v>0</v>
      </c>
      <c r="U19" s="4">
        <f t="shared" si="5"/>
        <v>0</v>
      </c>
      <c r="V19" s="8">
        <f t="shared" si="6"/>
        <v>0</v>
      </c>
      <c r="W19" s="6"/>
      <c r="X19" s="3">
        <f t="shared" si="7"/>
        <v>0</v>
      </c>
      <c r="Y19" s="7">
        <f t="shared" si="8"/>
        <v>0</v>
      </c>
      <c r="Z19" s="4">
        <f t="shared" si="9"/>
        <v>0</v>
      </c>
      <c r="AA19" s="4">
        <f t="shared" si="10"/>
        <v>0</v>
      </c>
      <c r="AB19" s="8">
        <f t="shared" si="11"/>
        <v>0</v>
      </c>
      <c r="AC19" s="8">
        <f t="shared" si="12"/>
        <v>0</v>
      </c>
      <c r="AD19" s="5"/>
      <c r="AE19" s="111">
        <v>0</v>
      </c>
      <c r="AF19" s="86">
        <v>0</v>
      </c>
      <c r="AG19" s="60">
        <f t="shared" si="13"/>
        <v>0</v>
      </c>
      <c r="AH19" s="8">
        <f t="shared" si="14"/>
        <v>0</v>
      </c>
      <c r="AI19" s="77"/>
      <c r="AJ19" s="78" t="e">
        <f t="shared" si="15"/>
        <v>#DIV/0!</v>
      </c>
      <c r="AK19" s="1"/>
      <c r="AL19" s="1"/>
    </row>
    <row r="20" spans="1:38" ht="13.5" customHeight="1" thickBot="1">
      <c r="A20" s="97"/>
      <c r="B20" s="83"/>
      <c r="C20" s="84"/>
      <c r="D20" s="85">
        <v>7</v>
      </c>
      <c r="E20" s="86">
        <v>0</v>
      </c>
      <c r="F20" s="87">
        <v>0</v>
      </c>
      <c r="G20" s="85">
        <v>27</v>
      </c>
      <c r="H20" s="86">
        <v>0</v>
      </c>
      <c r="I20" s="87">
        <v>0</v>
      </c>
      <c r="J20" s="88">
        <f t="shared" si="0"/>
        <v>0</v>
      </c>
      <c r="K20" s="86">
        <f t="shared" si="1"/>
        <v>0</v>
      </c>
      <c r="L20" s="89">
        <v>24</v>
      </c>
      <c r="M20" s="86">
        <v>0</v>
      </c>
      <c r="N20" s="87">
        <v>0</v>
      </c>
      <c r="O20" s="85">
        <v>29</v>
      </c>
      <c r="P20" s="86">
        <v>0</v>
      </c>
      <c r="Q20" s="87">
        <v>0</v>
      </c>
      <c r="R20" s="7">
        <f t="shared" si="2"/>
        <v>0</v>
      </c>
      <c r="S20" s="4">
        <f t="shared" si="3"/>
        <v>0</v>
      </c>
      <c r="T20" s="4">
        <f t="shared" si="4"/>
        <v>0</v>
      </c>
      <c r="U20" s="4">
        <f t="shared" si="5"/>
        <v>0</v>
      </c>
      <c r="V20" s="8">
        <f t="shared" si="6"/>
        <v>0</v>
      </c>
      <c r="W20" s="6"/>
      <c r="X20" s="3">
        <f t="shared" si="7"/>
        <v>0</v>
      </c>
      <c r="Y20" s="7">
        <f t="shared" si="8"/>
        <v>0</v>
      </c>
      <c r="Z20" s="4">
        <f t="shared" si="9"/>
        <v>0</v>
      </c>
      <c r="AA20" s="4">
        <f t="shared" si="10"/>
        <v>0</v>
      </c>
      <c r="AB20" s="8">
        <f t="shared" si="11"/>
        <v>0</v>
      </c>
      <c r="AC20" s="8">
        <f t="shared" si="12"/>
        <v>0</v>
      </c>
      <c r="AD20" s="5"/>
      <c r="AE20" s="111">
        <v>0</v>
      </c>
      <c r="AF20" s="86">
        <v>0</v>
      </c>
      <c r="AG20" s="60">
        <f t="shared" si="13"/>
        <v>0</v>
      </c>
      <c r="AH20" s="8">
        <f t="shared" si="14"/>
        <v>0</v>
      </c>
      <c r="AI20" s="77"/>
      <c r="AJ20" s="78" t="e">
        <f t="shared" si="15"/>
        <v>#DIV/0!</v>
      </c>
      <c r="AK20" s="1"/>
      <c r="AL20" s="1"/>
    </row>
    <row r="21" spans="1:38" ht="13.5" customHeight="1" thickBot="1">
      <c r="A21" s="104"/>
      <c r="B21" s="105"/>
      <c r="C21" s="106"/>
      <c r="D21" s="93"/>
      <c r="E21" s="86">
        <v>0</v>
      </c>
      <c r="F21" s="87">
        <v>0</v>
      </c>
      <c r="G21" s="85">
        <v>27</v>
      </c>
      <c r="H21" s="86">
        <v>0</v>
      </c>
      <c r="I21" s="87">
        <v>0</v>
      </c>
      <c r="J21" s="88">
        <f t="shared" si="0"/>
        <v>0</v>
      </c>
      <c r="K21" s="86">
        <f t="shared" si="1"/>
        <v>0</v>
      </c>
      <c r="L21" s="89">
        <v>24</v>
      </c>
      <c r="M21" s="86">
        <v>0</v>
      </c>
      <c r="N21" s="87">
        <v>0</v>
      </c>
      <c r="O21" s="85">
        <v>29</v>
      </c>
      <c r="P21" s="86">
        <v>0</v>
      </c>
      <c r="Q21" s="87">
        <v>0</v>
      </c>
      <c r="R21" s="7">
        <f t="shared" si="2"/>
        <v>0</v>
      </c>
      <c r="S21" s="4">
        <f t="shared" si="3"/>
        <v>0</v>
      </c>
      <c r="T21" s="4">
        <f t="shared" si="4"/>
        <v>0</v>
      </c>
      <c r="U21" s="4">
        <f t="shared" si="5"/>
        <v>0</v>
      </c>
      <c r="V21" s="8">
        <f t="shared" si="6"/>
        <v>0</v>
      </c>
      <c r="W21" s="6"/>
      <c r="X21" s="3">
        <f t="shared" si="7"/>
        <v>0</v>
      </c>
      <c r="Y21" s="7">
        <f t="shared" si="8"/>
        <v>0</v>
      </c>
      <c r="Z21" s="4">
        <f t="shared" si="9"/>
        <v>0</v>
      </c>
      <c r="AA21" s="4">
        <f t="shared" si="10"/>
        <v>0</v>
      </c>
      <c r="AB21" s="8">
        <f t="shared" si="11"/>
        <v>0</v>
      </c>
      <c r="AC21" s="8">
        <f t="shared" si="12"/>
        <v>0</v>
      </c>
      <c r="AD21" s="5"/>
      <c r="AE21" s="111">
        <v>0</v>
      </c>
      <c r="AF21" s="86">
        <v>0</v>
      </c>
      <c r="AG21" s="60">
        <f t="shared" si="13"/>
        <v>0</v>
      </c>
      <c r="AH21" s="8">
        <f t="shared" si="14"/>
        <v>0</v>
      </c>
      <c r="AI21" s="77"/>
      <c r="AJ21" s="78" t="e">
        <f t="shared" si="15"/>
        <v>#DIV/0!</v>
      </c>
      <c r="AK21" s="1"/>
      <c r="AL21" s="1"/>
    </row>
    <row r="22" spans="1:38" s="11" customFormat="1" ht="13.5" customHeight="1" thickBot="1">
      <c r="A22" s="104"/>
      <c r="B22" s="105"/>
      <c r="C22" s="106"/>
      <c r="D22" s="93">
        <v>18</v>
      </c>
      <c r="E22" s="86">
        <v>0</v>
      </c>
      <c r="F22" s="87">
        <v>0</v>
      </c>
      <c r="G22" s="85">
        <v>27</v>
      </c>
      <c r="H22" s="86">
        <v>0</v>
      </c>
      <c r="I22" s="87">
        <v>0</v>
      </c>
      <c r="J22" s="88">
        <f t="shared" si="0"/>
        <v>0</v>
      </c>
      <c r="K22" s="86">
        <f t="shared" si="1"/>
        <v>0</v>
      </c>
      <c r="L22" s="89">
        <v>24</v>
      </c>
      <c r="M22" s="86">
        <v>0</v>
      </c>
      <c r="N22" s="87">
        <v>0</v>
      </c>
      <c r="O22" s="85">
        <v>29</v>
      </c>
      <c r="P22" s="86">
        <v>0</v>
      </c>
      <c r="Q22" s="87">
        <v>0</v>
      </c>
      <c r="R22" s="7">
        <f t="shared" si="2"/>
        <v>0</v>
      </c>
      <c r="S22" s="4">
        <f t="shared" si="3"/>
        <v>0</v>
      </c>
      <c r="T22" s="4">
        <f t="shared" si="4"/>
        <v>0</v>
      </c>
      <c r="U22" s="4">
        <f t="shared" si="5"/>
        <v>0</v>
      </c>
      <c r="V22" s="8">
        <f t="shared" si="6"/>
        <v>0</v>
      </c>
      <c r="W22" s="6"/>
      <c r="X22" s="3">
        <f t="shared" si="7"/>
        <v>0</v>
      </c>
      <c r="Y22" s="7">
        <f t="shared" si="8"/>
        <v>0</v>
      </c>
      <c r="Z22" s="4">
        <f t="shared" si="9"/>
        <v>0</v>
      </c>
      <c r="AA22" s="4">
        <f t="shared" si="10"/>
        <v>0</v>
      </c>
      <c r="AB22" s="8">
        <f t="shared" si="11"/>
        <v>0</v>
      </c>
      <c r="AC22" s="8">
        <f t="shared" si="12"/>
        <v>0</v>
      </c>
      <c r="AD22" s="5"/>
      <c r="AE22" s="111">
        <v>0</v>
      </c>
      <c r="AF22" s="86">
        <v>0</v>
      </c>
      <c r="AG22" s="60">
        <f t="shared" si="13"/>
        <v>0</v>
      </c>
      <c r="AH22" s="8">
        <f t="shared" si="14"/>
        <v>0</v>
      </c>
      <c r="AI22" s="77"/>
      <c r="AJ22" s="78" t="e">
        <f t="shared" si="15"/>
        <v>#DIV/0!</v>
      </c>
      <c r="AK22" s="1"/>
      <c r="AL22" s="1"/>
    </row>
    <row r="23" spans="1:38" s="9" customFormat="1" ht="13.5" customHeight="1" thickBot="1">
      <c r="A23" s="100" t="s">
        <v>8</v>
      </c>
      <c r="B23" s="101"/>
      <c r="C23" s="102"/>
      <c r="D23" s="96">
        <v>17</v>
      </c>
      <c r="E23" s="86">
        <v>0</v>
      </c>
      <c r="F23" s="87">
        <v>0</v>
      </c>
      <c r="G23" s="85">
        <v>27</v>
      </c>
      <c r="H23" s="86">
        <v>0</v>
      </c>
      <c r="I23" s="87">
        <v>0</v>
      </c>
      <c r="J23" s="88">
        <f t="shared" si="0"/>
        <v>0</v>
      </c>
      <c r="K23" s="86">
        <f t="shared" si="1"/>
        <v>0</v>
      </c>
      <c r="L23" s="89">
        <v>24</v>
      </c>
      <c r="M23" s="86">
        <v>0</v>
      </c>
      <c r="N23" s="87">
        <v>0</v>
      </c>
      <c r="O23" s="85">
        <v>29</v>
      </c>
      <c r="P23" s="86">
        <v>0</v>
      </c>
      <c r="Q23" s="87">
        <v>0</v>
      </c>
      <c r="R23" s="7">
        <f t="shared" si="2"/>
        <v>0</v>
      </c>
      <c r="S23" s="4">
        <f t="shared" si="3"/>
        <v>0</v>
      </c>
      <c r="T23" s="4">
        <f t="shared" si="4"/>
        <v>0</v>
      </c>
      <c r="U23" s="4">
        <f t="shared" si="5"/>
        <v>0</v>
      </c>
      <c r="V23" s="8">
        <f t="shared" si="6"/>
        <v>0</v>
      </c>
      <c r="W23" s="6"/>
      <c r="X23" s="3">
        <f t="shared" si="7"/>
        <v>0</v>
      </c>
      <c r="Y23" s="7">
        <f t="shared" si="8"/>
        <v>0</v>
      </c>
      <c r="Z23" s="4">
        <f t="shared" si="9"/>
        <v>0</v>
      </c>
      <c r="AA23" s="4">
        <f t="shared" si="10"/>
        <v>0</v>
      </c>
      <c r="AB23" s="8">
        <f t="shared" si="11"/>
        <v>0</v>
      </c>
      <c r="AC23" s="8">
        <f t="shared" si="12"/>
        <v>0</v>
      </c>
      <c r="AD23" s="5"/>
      <c r="AE23" s="111">
        <v>0</v>
      </c>
      <c r="AF23" s="86">
        <v>0</v>
      </c>
      <c r="AG23" s="60">
        <f t="shared" si="13"/>
        <v>0</v>
      </c>
      <c r="AH23" s="8">
        <f t="shared" si="14"/>
        <v>0</v>
      </c>
      <c r="AI23" s="77"/>
      <c r="AJ23" s="78" t="e">
        <f t="shared" si="15"/>
        <v>#DIV/0!</v>
      </c>
      <c r="AK23" s="1"/>
      <c r="AL23" s="1"/>
    </row>
    <row r="24" spans="1:38" ht="13.5" thickBot="1">
      <c r="A24" s="103"/>
      <c r="B24" s="83"/>
      <c r="C24" s="84"/>
      <c r="D24" s="85">
        <v>16</v>
      </c>
      <c r="E24" s="86">
        <v>0</v>
      </c>
      <c r="F24" s="87">
        <v>0</v>
      </c>
      <c r="G24" s="85">
        <v>27</v>
      </c>
      <c r="H24" s="86">
        <v>0</v>
      </c>
      <c r="I24" s="87">
        <v>0</v>
      </c>
      <c r="J24" s="88">
        <f t="shared" si="0"/>
        <v>0</v>
      </c>
      <c r="K24" s="86">
        <f t="shared" si="1"/>
        <v>0</v>
      </c>
      <c r="L24" s="89">
        <v>24</v>
      </c>
      <c r="M24" s="86">
        <v>0</v>
      </c>
      <c r="N24" s="87">
        <v>0</v>
      </c>
      <c r="O24" s="85">
        <v>29</v>
      </c>
      <c r="P24" s="86">
        <v>0</v>
      </c>
      <c r="Q24" s="87">
        <v>0</v>
      </c>
      <c r="R24" s="7">
        <f t="shared" si="2"/>
        <v>0</v>
      </c>
      <c r="S24" s="4">
        <f t="shared" si="3"/>
        <v>0</v>
      </c>
      <c r="T24" s="4">
        <f t="shared" si="4"/>
        <v>0</v>
      </c>
      <c r="U24" s="4">
        <f t="shared" si="5"/>
        <v>0</v>
      </c>
      <c r="V24" s="8">
        <f t="shared" si="6"/>
        <v>0</v>
      </c>
      <c r="W24" s="6"/>
      <c r="X24" s="3">
        <f t="shared" si="7"/>
        <v>0</v>
      </c>
      <c r="Y24" s="7">
        <f t="shared" si="8"/>
        <v>0</v>
      </c>
      <c r="Z24" s="4">
        <f t="shared" si="9"/>
        <v>0</v>
      </c>
      <c r="AA24" s="4">
        <f t="shared" si="10"/>
        <v>0</v>
      </c>
      <c r="AB24" s="8">
        <f t="shared" si="11"/>
        <v>0</v>
      </c>
      <c r="AC24" s="8">
        <f t="shared" si="12"/>
        <v>0</v>
      </c>
      <c r="AD24" s="5"/>
      <c r="AE24" s="111">
        <v>0</v>
      </c>
      <c r="AF24" s="86">
        <v>0</v>
      </c>
      <c r="AG24" s="60">
        <f t="shared" si="13"/>
        <v>0</v>
      </c>
      <c r="AH24" s="8">
        <f t="shared" si="14"/>
        <v>0</v>
      </c>
      <c r="AI24" s="77"/>
      <c r="AJ24" s="78" t="e">
        <f t="shared" si="15"/>
        <v>#DIV/0!</v>
      </c>
      <c r="AK24" s="1"/>
      <c r="AL24" s="1"/>
    </row>
    <row r="25" spans="1:38" ht="13.5" thickBot="1">
      <c r="A25" s="104"/>
      <c r="B25" s="105"/>
      <c r="C25" s="106"/>
      <c r="D25" s="93">
        <v>15</v>
      </c>
      <c r="E25" s="86">
        <v>0</v>
      </c>
      <c r="F25" s="87">
        <v>0</v>
      </c>
      <c r="G25" s="85">
        <v>27</v>
      </c>
      <c r="H25" s="86">
        <v>0</v>
      </c>
      <c r="I25" s="87">
        <v>0</v>
      </c>
      <c r="J25" s="88">
        <f t="shared" si="0"/>
        <v>0</v>
      </c>
      <c r="K25" s="86">
        <f t="shared" si="1"/>
        <v>0</v>
      </c>
      <c r="L25" s="89">
        <v>24</v>
      </c>
      <c r="M25" s="86">
        <v>0</v>
      </c>
      <c r="N25" s="87">
        <v>0</v>
      </c>
      <c r="O25" s="85">
        <v>29</v>
      </c>
      <c r="P25" s="86">
        <v>0</v>
      </c>
      <c r="Q25" s="87">
        <v>0</v>
      </c>
      <c r="R25" s="7">
        <f t="shared" si="2"/>
        <v>0</v>
      </c>
      <c r="S25" s="4">
        <f t="shared" si="3"/>
        <v>0</v>
      </c>
      <c r="T25" s="4">
        <f t="shared" si="4"/>
        <v>0</v>
      </c>
      <c r="U25" s="4">
        <f t="shared" si="5"/>
        <v>0</v>
      </c>
      <c r="V25" s="8">
        <f t="shared" si="6"/>
        <v>0</v>
      </c>
      <c r="W25" s="6"/>
      <c r="X25" s="3">
        <f t="shared" si="7"/>
        <v>0</v>
      </c>
      <c r="Y25" s="7">
        <f t="shared" si="8"/>
        <v>0</v>
      </c>
      <c r="Z25" s="4">
        <f t="shared" si="9"/>
        <v>0</v>
      </c>
      <c r="AA25" s="4">
        <f t="shared" si="10"/>
        <v>0</v>
      </c>
      <c r="AB25" s="8">
        <f t="shared" si="11"/>
        <v>0</v>
      </c>
      <c r="AC25" s="8">
        <f t="shared" si="12"/>
        <v>0</v>
      </c>
      <c r="AD25" s="5"/>
      <c r="AE25" s="111">
        <v>0</v>
      </c>
      <c r="AF25" s="86">
        <v>0</v>
      </c>
      <c r="AG25" s="60">
        <f t="shared" si="13"/>
        <v>0</v>
      </c>
      <c r="AH25" s="8">
        <f t="shared" si="14"/>
        <v>0</v>
      </c>
      <c r="AI25" s="77"/>
      <c r="AJ25" s="78" t="e">
        <f t="shared" si="15"/>
        <v>#DIV/0!</v>
      </c>
      <c r="AK25" s="1"/>
      <c r="AL25" s="1"/>
    </row>
    <row r="26" spans="1:38" s="2" customFormat="1" ht="13.5" thickBot="1">
      <c r="A26" s="104"/>
      <c r="B26" s="105"/>
      <c r="C26" s="106"/>
      <c r="D26" s="93">
        <v>14</v>
      </c>
      <c r="E26" s="86">
        <v>0</v>
      </c>
      <c r="F26" s="87">
        <v>0</v>
      </c>
      <c r="G26" s="85">
        <v>27</v>
      </c>
      <c r="H26" s="86">
        <v>0</v>
      </c>
      <c r="I26" s="87">
        <v>0</v>
      </c>
      <c r="J26" s="88">
        <f t="shared" si="0"/>
        <v>0</v>
      </c>
      <c r="K26" s="86">
        <f t="shared" si="1"/>
        <v>0</v>
      </c>
      <c r="L26" s="89">
        <v>24</v>
      </c>
      <c r="M26" s="86">
        <v>0</v>
      </c>
      <c r="N26" s="87">
        <v>0</v>
      </c>
      <c r="O26" s="85">
        <v>29</v>
      </c>
      <c r="P26" s="86">
        <v>0</v>
      </c>
      <c r="Q26" s="87">
        <v>0</v>
      </c>
      <c r="R26" s="7">
        <f t="shared" si="2"/>
        <v>0</v>
      </c>
      <c r="S26" s="4">
        <f t="shared" si="3"/>
        <v>0</v>
      </c>
      <c r="T26" s="4">
        <f t="shared" si="4"/>
        <v>0</v>
      </c>
      <c r="U26" s="4">
        <f t="shared" si="5"/>
        <v>0</v>
      </c>
      <c r="V26" s="8">
        <f t="shared" si="6"/>
        <v>0</v>
      </c>
      <c r="W26" s="6"/>
      <c r="X26" s="3">
        <f t="shared" si="7"/>
        <v>0</v>
      </c>
      <c r="Y26" s="7">
        <f t="shared" si="8"/>
        <v>0</v>
      </c>
      <c r="Z26" s="4">
        <f t="shared" si="9"/>
        <v>0</v>
      </c>
      <c r="AA26" s="4">
        <f t="shared" si="10"/>
        <v>0</v>
      </c>
      <c r="AB26" s="8">
        <f t="shared" si="11"/>
        <v>0</v>
      </c>
      <c r="AC26" s="8">
        <f t="shared" si="12"/>
        <v>0</v>
      </c>
      <c r="AD26" s="5"/>
      <c r="AE26" s="111">
        <v>0</v>
      </c>
      <c r="AF26" s="86">
        <v>0</v>
      </c>
      <c r="AG26" s="60">
        <f t="shared" si="13"/>
        <v>0</v>
      </c>
      <c r="AH26" s="8">
        <f t="shared" si="14"/>
        <v>0</v>
      </c>
      <c r="AI26" s="77"/>
      <c r="AJ26" s="78" t="e">
        <f t="shared" si="15"/>
        <v>#DIV/0!</v>
      </c>
      <c r="AK26" s="1"/>
      <c r="AL26" s="1"/>
    </row>
    <row r="27" spans="1:38" s="11" customFormat="1" ht="13.5" thickBot="1">
      <c r="A27" s="100"/>
      <c r="B27" s="101"/>
      <c r="C27" s="102"/>
      <c r="D27" s="96">
        <v>13</v>
      </c>
      <c r="E27" s="86">
        <v>0</v>
      </c>
      <c r="F27" s="87">
        <v>0</v>
      </c>
      <c r="G27" s="85">
        <v>27</v>
      </c>
      <c r="H27" s="86">
        <v>0</v>
      </c>
      <c r="I27" s="87">
        <v>0</v>
      </c>
      <c r="J27" s="88">
        <f t="shared" si="0"/>
        <v>0</v>
      </c>
      <c r="K27" s="86">
        <f t="shared" si="1"/>
        <v>0</v>
      </c>
      <c r="L27" s="89">
        <v>24</v>
      </c>
      <c r="M27" s="86">
        <v>0</v>
      </c>
      <c r="N27" s="87">
        <v>0</v>
      </c>
      <c r="O27" s="85">
        <v>29</v>
      </c>
      <c r="P27" s="86">
        <v>0</v>
      </c>
      <c r="Q27" s="87">
        <v>0</v>
      </c>
      <c r="R27" s="7">
        <f t="shared" si="2"/>
        <v>0</v>
      </c>
      <c r="S27" s="4">
        <f t="shared" si="3"/>
        <v>0</v>
      </c>
      <c r="T27" s="4">
        <f t="shared" si="4"/>
        <v>0</v>
      </c>
      <c r="U27" s="4">
        <f t="shared" si="5"/>
        <v>0</v>
      </c>
      <c r="V27" s="8">
        <f t="shared" si="6"/>
        <v>0</v>
      </c>
      <c r="W27" s="6"/>
      <c r="X27" s="3">
        <f t="shared" si="7"/>
        <v>0</v>
      </c>
      <c r="Y27" s="7">
        <f t="shared" si="8"/>
        <v>0</v>
      </c>
      <c r="Z27" s="4">
        <f t="shared" si="9"/>
        <v>0</v>
      </c>
      <c r="AA27" s="4">
        <f t="shared" si="10"/>
        <v>0</v>
      </c>
      <c r="AB27" s="8">
        <f t="shared" si="11"/>
        <v>0</v>
      </c>
      <c r="AC27" s="8">
        <f t="shared" si="12"/>
        <v>0</v>
      </c>
      <c r="AD27" s="5"/>
      <c r="AE27" s="111">
        <v>0</v>
      </c>
      <c r="AF27" s="86">
        <v>0</v>
      </c>
      <c r="AG27" s="60">
        <f t="shared" si="13"/>
        <v>0</v>
      </c>
      <c r="AH27" s="8">
        <f t="shared" si="14"/>
        <v>0</v>
      </c>
      <c r="AI27" s="77"/>
      <c r="AJ27" s="78" t="e">
        <f t="shared" si="15"/>
        <v>#DIV/0!</v>
      </c>
      <c r="AK27" s="1"/>
      <c r="AL27" s="1"/>
    </row>
    <row r="28" spans="1:38" s="38" customFormat="1" ht="13.5" thickBot="1">
      <c r="A28" s="103"/>
      <c r="B28" s="83"/>
      <c r="C28" s="84"/>
      <c r="D28" s="85">
        <v>12</v>
      </c>
      <c r="E28" s="86">
        <v>0</v>
      </c>
      <c r="F28" s="87">
        <v>0</v>
      </c>
      <c r="G28" s="85">
        <v>27</v>
      </c>
      <c r="H28" s="86">
        <v>0</v>
      </c>
      <c r="I28" s="87">
        <v>0</v>
      </c>
      <c r="J28" s="88">
        <f t="shared" si="0"/>
        <v>0</v>
      </c>
      <c r="K28" s="86">
        <f t="shared" si="1"/>
        <v>0</v>
      </c>
      <c r="L28" s="89">
        <v>24</v>
      </c>
      <c r="M28" s="86">
        <v>0</v>
      </c>
      <c r="N28" s="87">
        <v>0</v>
      </c>
      <c r="O28" s="85">
        <v>29</v>
      </c>
      <c r="P28" s="86">
        <v>0</v>
      </c>
      <c r="Q28" s="87">
        <v>0</v>
      </c>
      <c r="R28" s="7">
        <f t="shared" si="2"/>
        <v>0</v>
      </c>
      <c r="S28" s="4">
        <f t="shared" si="3"/>
        <v>0</v>
      </c>
      <c r="T28" s="4">
        <f t="shared" si="4"/>
        <v>0</v>
      </c>
      <c r="U28" s="4">
        <f t="shared" si="5"/>
        <v>0</v>
      </c>
      <c r="V28" s="8">
        <f t="shared" si="6"/>
        <v>0</v>
      </c>
      <c r="W28" s="6"/>
      <c r="X28" s="3">
        <f t="shared" si="7"/>
        <v>0</v>
      </c>
      <c r="Y28" s="7">
        <f t="shared" si="8"/>
        <v>0</v>
      </c>
      <c r="Z28" s="4">
        <f t="shared" si="9"/>
        <v>0</v>
      </c>
      <c r="AA28" s="4">
        <f t="shared" si="10"/>
        <v>0</v>
      </c>
      <c r="AB28" s="8">
        <f t="shared" si="11"/>
        <v>0</v>
      </c>
      <c r="AC28" s="8">
        <f t="shared" si="12"/>
        <v>0</v>
      </c>
      <c r="AD28" s="5"/>
      <c r="AE28" s="111">
        <v>0</v>
      </c>
      <c r="AF28" s="86">
        <v>0</v>
      </c>
      <c r="AG28" s="60">
        <f t="shared" si="13"/>
        <v>0</v>
      </c>
      <c r="AH28" s="8">
        <f t="shared" si="14"/>
        <v>0</v>
      </c>
      <c r="AI28" s="77"/>
      <c r="AJ28" s="78" t="e">
        <f t="shared" si="15"/>
        <v>#DIV/0!</v>
      </c>
      <c r="AK28" s="1"/>
      <c r="AL28" s="1"/>
    </row>
    <row r="29" spans="1:36" ht="13.5" thickBot="1">
      <c r="A29" s="104"/>
      <c r="B29" s="105"/>
      <c r="C29" s="106"/>
      <c r="D29" s="93">
        <v>11</v>
      </c>
      <c r="E29" s="86">
        <v>0</v>
      </c>
      <c r="F29" s="87">
        <v>0</v>
      </c>
      <c r="G29" s="85">
        <v>27</v>
      </c>
      <c r="H29" s="86">
        <v>0</v>
      </c>
      <c r="I29" s="87">
        <v>0</v>
      </c>
      <c r="J29" s="88">
        <f t="shared" si="0"/>
        <v>0</v>
      </c>
      <c r="K29" s="86">
        <f t="shared" si="1"/>
        <v>0</v>
      </c>
      <c r="L29" s="89">
        <v>24</v>
      </c>
      <c r="M29" s="86">
        <v>0</v>
      </c>
      <c r="N29" s="87">
        <v>0</v>
      </c>
      <c r="O29" s="85">
        <v>29</v>
      </c>
      <c r="P29" s="86">
        <v>0</v>
      </c>
      <c r="Q29" s="87">
        <v>0</v>
      </c>
      <c r="R29" s="7">
        <f t="shared" si="2"/>
        <v>0</v>
      </c>
      <c r="S29" s="4">
        <f t="shared" si="3"/>
        <v>0</v>
      </c>
      <c r="T29" s="4">
        <f t="shared" si="4"/>
        <v>0</v>
      </c>
      <c r="U29" s="4">
        <f t="shared" si="5"/>
        <v>0</v>
      </c>
      <c r="V29" s="8">
        <f t="shared" si="6"/>
        <v>0</v>
      </c>
      <c r="W29" s="6"/>
      <c r="X29" s="3">
        <f t="shared" si="7"/>
        <v>0</v>
      </c>
      <c r="Y29" s="7">
        <f t="shared" si="8"/>
        <v>0</v>
      </c>
      <c r="Z29" s="4">
        <f t="shared" si="9"/>
        <v>0</v>
      </c>
      <c r="AA29" s="4">
        <f t="shared" si="10"/>
        <v>0</v>
      </c>
      <c r="AB29" s="8">
        <f t="shared" si="11"/>
        <v>0</v>
      </c>
      <c r="AC29" s="8">
        <f t="shared" si="12"/>
        <v>0</v>
      </c>
      <c r="AD29" s="5"/>
      <c r="AE29" s="111">
        <v>0</v>
      </c>
      <c r="AF29" s="86">
        <v>0</v>
      </c>
      <c r="AG29" s="60">
        <f t="shared" si="13"/>
        <v>0</v>
      </c>
      <c r="AH29" s="8">
        <f t="shared" si="14"/>
        <v>0</v>
      </c>
      <c r="AI29" s="79"/>
      <c r="AJ29" s="78" t="e">
        <f t="shared" si="15"/>
        <v>#DIV/0!</v>
      </c>
    </row>
    <row r="30" spans="1:36" ht="13.5" thickBot="1">
      <c r="A30" s="104"/>
      <c r="B30" s="105"/>
      <c r="C30" s="106"/>
      <c r="D30" s="93">
        <v>10</v>
      </c>
      <c r="E30" s="86">
        <v>0</v>
      </c>
      <c r="F30" s="87">
        <v>0</v>
      </c>
      <c r="G30" s="85">
        <v>27</v>
      </c>
      <c r="H30" s="86">
        <v>0</v>
      </c>
      <c r="I30" s="87">
        <v>0</v>
      </c>
      <c r="J30" s="88">
        <f t="shared" si="0"/>
        <v>0</v>
      </c>
      <c r="K30" s="86">
        <f t="shared" si="1"/>
        <v>0</v>
      </c>
      <c r="L30" s="89">
        <v>24</v>
      </c>
      <c r="M30" s="86">
        <v>0</v>
      </c>
      <c r="N30" s="87">
        <v>0</v>
      </c>
      <c r="O30" s="85">
        <v>29</v>
      </c>
      <c r="P30" s="86">
        <v>0</v>
      </c>
      <c r="Q30" s="87">
        <v>0</v>
      </c>
      <c r="R30" s="7">
        <f t="shared" si="2"/>
        <v>0</v>
      </c>
      <c r="S30" s="4">
        <f t="shared" si="3"/>
        <v>0</v>
      </c>
      <c r="T30" s="4">
        <f t="shared" si="4"/>
        <v>0</v>
      </c>
      <c r="U30" s="4">
        <f t="shared" si="5"/>
        <v>0</v>
      </c>
      <c r="V30" s="8">
        <f t="shared" si="6"/>
        <v>0</v>
      </c>
      <c r="W30" s="6"/>
      <c r="X30" s="3">
        <f t="shared" si="7"/>
        <v>0</v>
      </c>
      <c r="Y30" s="7">
        <f t="shared" si="8"/>
        <v>0</v>
      </c>
      <c r="Z30" s="4">
        <f t="shared" si="9"/>
        <v>0</v>
      </c>
      <c r="AA30" s="4">
        <f t="shared" si="10"/>
        <v>0</v>
      </c>
      <c r="AB30" s="8">
        <f t="shared" si="11"/>
        <v>0</v>
      </c>
      <c r="AC30" s="8">
        <f t="shared" si="12"/>
        <v>0</v>
      </c>
      <c r="AD30" s="5"/>
      <c r="AE30" s="111">
        <v>0</v>
      </c>
      <c r="AF30" s="86">
        <v>0</v>
      </c>
      <c r="AG30" s="60">
        <f t="shared" si="13"/>
        <v>0</v>
      </c>
      <c r="AH30" s="8">
        <f t="shared" si="14"/>
        <v>0</v>
      </c>
      <c r="AI30" s="79"/>
      <c r="AJ30" s="78" t="e">
        <f t="shared" si="15"/>
        <v>#DIV/0!</v>
      </c>
    </row>
    <row r="31" spans="1:38" s="2" customFormat="1" ht="13.5" thickBot="1">
      <c r="A31" s="100"/>
      <c r="B31" s="101"/>
      <c r="C31" s="102"/>
      <c r="D31" s="96">
        <v>9</v>
      </c>
      <c r="E31" s="86">
        <v>0</v>
      </c>
      <c r="F31" s="87">
        <v>0</v>
      </c>
      <c r="G31" s="85">
        <v>27</v>
      </c>
      <c r="H31" s="86">
        <v>0</v>
      </c>
      <c r="I31" s="87">
        <v>0</v>
      </c>
      <c r="J31" s="88">
        <f t="shared" si="0"/>
        <v>0</v>
      </c>
      <c r="K31" s="86">
        <f t="shared" si="1"/>
        <v>0</v>
      </c>
      <c r="L31" s="89">
        <v>24</v>
      </c>
      <c r="M31" s="86">
        <v>0</v>
      </c>
      <c r="N31" s="87">
        <v>0</v>
      </c>
      <c r="O31" s="85">
        <v>29</v>
      </c>
      <c r="P31" s="86">
        <v>0</v>
      </c>
      <c r="Q31" s="87">
        <v>0</v>
      </c>
      <c r="R31" s="7">
        <f t="shared" si="2"/>
        <v>0</v>
      </c>
      <c r="S31" s="4">
        <f t="shared" si="3"/>
        <v>0</v>
      </c>
      <c r="T31" s="4">
        <f t="shared" si="4"/>
        <v>0</v>
      </c>
      <c r="U31" s="4">
        <f t="shared" si="5"/>
        <v>0</v>
      </c>
      <c r="V31" s="8">
        <f t="shared" si="6"/>
        <v>0</v>
      </c>
      <c r="W31" s="6"/>
      <c r="X31" s="3">
        <f t="shared" si="7"/>
        <v>0</v>
      </c>
      <c r="Y31" s="7">
        <f t="shared" si="8"/>
        <v>0</v>
      </c>
      <c r="Z31" s="4">
        <f t="shared" si="9"/>
        <v>0</v>
      </c>
      <c r="AA31" s="4">
        <f t="shared" si="10"/>
        <v>0</v>
      </c>
      <c r="AB31" s="8">
        <f t="shared" si="11"/>
        <v>0</v>
      </c>
      <c r="AC31" s="8">
        <f t="shared" si="12"/>
        <v>0</v>
      </c>
      <c r="AD31" s="5"/>
      <c r="AE31" s="111">
        <v>0</v>
      </c>
      <c r="AF31" s="86">
        <v>0</v>
      </c>
      <c r="AG31" s="60">
        <f t="shared" si="13"/>
        <v>0</v>
      </c>
      <c r="AH31" s="8">
        <f t="shared" si="14"/>
        <v>0</v>
      </c>
      <c r="AI31" s="77"/>
      <c r="AJ31" s="78" t="e">
        <f t="shared" si="15"/>
        <v>#DIV/0!</v>
      </c>
      <c r="AK31" s="1"/>
      <c r="AL31" s="1"/>
    </row>
    <row r="32" spans="1:38" s="2" customFormat="1" ht="13.5" thickBot="1">
      <c r="A32" s="103"/>
      <c r="B32" s="83"/>
      <c r="C32" s="84"/>
      <c r="D32" s="85">
        <v>8</v>
      </c>
      <c r="E32" s="86">
        <v>0</v>
      </c>
      <c r="F32" s="87">
        <v>0</v>
      </c>
      <c r="G32" s="85">
        <v>27</v>
      </c>
      <c r="H32" s="86">
        <v>0</v>
      </c>
      <c r="I32" s="87">
        <v>0</v>
      </c>
      <c r="J32" s="88">
        <f t="shared" si="0"/>
        <v>0</v>
      </c>
      <c r="K32" s="86">
        <f t="shared" si="1"/>
        <v>0</v>
      </c>
      <c r="L32" s="89">
        <v>24</v>
      </c>
      <c r="M32" s="86">
        <v>0</v>
      </c>
      <c r="N32" s="87">
        <v>0</v>
      </c>
      <c r="O32" s="85">
        <v>29</v>
      </c>
      <c r="P32" s="86">
        <v>0</v>
      </c>
      <c r="Q32" s="87">
        <v>0</v>
      </c>
      <c r="R32" s="7">
        <f t="shared" si="2"/>
        <v>0</v>
      </c>
      <c r="S32" s="4">
        <f t="shared" si="3"/>
        <v>0</v>
      </c>
      <c r="T32" s="4">
        <f t="shared" si="4"/>
        <v>0</v>
      </c>
      <c r="U32" s="4">
        <f t="shared" si="5"/>
        <v>0</v>
      </c>
      <c r="V32" s="8">
        <f t="shared" si="6"/>
        <v>0</v>
      </c>
      <c r="W32" s="6"/>
      <c r="X32" s="3">
        <f t="shared" si="7"/>
        <v>0</v>
      </c>
      <c r="Y32" s="7">
        <f t="shared" si="8"/>
        <v>0</v>
      </c>
      <c r="Z32" s="4">
        <f t="shared" si="9"/>
        <v>0</v>
      </c>
      <c r="AA32" s="4">
        <f t="shared" si="10"/>
        <v>0</v>
      </c>
      <c r="AB32" s="8">
        <f t="shared" si="11"/>
        <v>0</v>
      </c>
      <c r="AC32" s="8">
        <f t="shared" si="12"/>
        <v>0</v>
      </c>
      <c r="AD32" s="5"/>
      <c r="AE32" s="111">
        <v>0</v>
      </c>
      <c r="AF32" s="86">
        <v>0</v>
      </c>
      <c r="AG32" s="60">
        <f t="shared" si="13"/>
        <v>0</v>
      </c>
      <c r="AH32" s="8">
        <f t="shared" si="14"/>
        <v>0</v>
      </c>
      <c r="AI32" s="77"/>
      <c r="AJ32" s="78" t="e">
        <f t="shared" si="15"/>
        <v>#DIV/0!</v>
      </c>
      <c r="AK32" s="1"/>
      <c r="AL32" s="1"/>
    </row>
    <row r="33" spans="1:38" ht="13.5" thickBot="1">
      <c r="A33" s="104"/>
      <c r="B33" s="105"/>
      <c r="C33" s="106"/>
      <c r="D33" s="93">
        <v>7</v>
      </c>
      <c r="E33" s="86">
        <v>0</v>
      </c>
      <c r="F33" s="87">
        <v>0</v>
      </c>
      <c r="G33" s="85">
        <v>27</v>
      </c>
      <c r="H33" s="86">
        <v>0</v>
      </c>
      <c r="I33" s="87">
        <v>0</v>
      </c>
      <c r="J33" s="88">
        <f t="shared" si="0"/>
        <v>0</v>
      </c>
      <c r="K33" s="86">
        <f t="shared" si="1"/>
        <v>0</v>
      </c>
      <c r="L33" s="89">
        <v>24</v>
      </c>
      <c r="M33" s="86">
        <v>0</v>
      </c>
      <c r="N33" s="87">
        <v>0</v>
      </c>
      <c r="O33" s="85">
        <v>29</v>
      </c>
      <c r="P33" s="86">
        <v>0</v>
      </c>
      <c r="Q33" s="87">
        <v>0</v>
      </c>
      <c r="R33" s="7">
        <f t="shared" si="2"/>
        <v>0</v>
      </c>
      <c r="S33" s="4">
        <f t="shared" si="3"/>
        <v>0</v>
      </c>
      <c r="T33" s="4">
        <f t="shared" si="4"/>
        <v>0</v>
      </c>
      <c r="U33" s="4">
        <f t="shared" si="5"/>
        <v>0</v>
      </c>
      <c r="V33" s="8">
        <f t="shared" si="6"/>
        <v>0</v>
      </c>
      <c r="W33" s="6"/>
      <c r="X33" s="3">
        <f t="shared" si="7"/>
        <v>0</v>
      </c>
      <c r="Y33" s="7">
        <f t="shared" si="8"/>
        <v>0</v>
      </c>
      <c r="Z33" s="4">
        <f t="shared" si="9"/>
        <v>0</v>
      </c>
      <c r="AA33" s="4">
        <f t="shared" si="10"/>
        <v>0</v>
      </c>
      <c r="AB33" s="8">
        <f t="shared" si="11"/>
        <v>0</v>
      </c>
      <c r="AC33" s="8">
        <f t="shared" si="12"/>
        <v>0</v>
      </c>
      <c r="AD33" s="5"/>
      <c r="AE33" s="111">
        <v>0</v>
      </c>
      <c r="AF33" s="86">
        <v>0</v>
      </c>
      <c r="AG33" s="60">
        <f t="shared" si="13"/>
        <v>0</v>
      </c>
      <c r="AH33" s="8">
        <f t="shared" si="14"/>
        <v>0</v>
      </c>
      <c r="AI33" s="77"/>
      <c r="AJ33" s="78" t="e">
        <f t="shared" si="15"/>
        <v>#DIV/0!</v>
      </c>
      <c r="AK33" s="1"/>
      <c r="AL33" s="1"/>
    </row>
    <row r="34" spans="1:38" ht="13.5" thickBot="1">
      <c r="A34" s="104"/>
      <c r="B34" s="105"/>
      <c r="C34" s="106"/>
      <c r="D34" s="93">
        <v>6</v>
      </c>
      <c r="E34" s="86">
        <v>0</v>
      </c>
      <c r="F34" s="87">
        <v>0</v>
      </c>
      <c r="G34" s="85">
        <v>27</v>
      </c>
      <c r="H34" s="86">
        <v>0</v>
      </c>
      <c r="I34" s="87">
        <v>0</v>
      </c>
      <c r="J34" s="88">
        <f t="shared" si="0"/>
        <v>0</v>
      </c>
      <c r="K34" s="86">
        <f t="shared" si="1"/>
        <v>0</v>
      </c>
      <c r="L34" s="89">
        <v>24</v>
      </c>
      <c r="M34" s="86">
        <v>0</v>
      </c>
      <c r="N34" s="87">
        <v>0</v>
      </c>
      <c r="O34" s="85">
        <v>29</v>
      </c>
      <c r="P34" s="86">
        <v>0</v>
      </c>
      <c r="Q34" s="87">
        <v>0</v>
      </c>
      <c r="R34" s="7">
        <f t="shared" si="2"/>
        <v>0</v>
      </c>
      <c r="S34" s="4">
        <f t="shared" si="3"/>
        <v>0</v>
      </c>
      <c r="T34" s="4">
        <f t="shared" si="4"/>
        <v>0</v>
      </c>
      <c r="U34" s="4">
        <f t="shared" si="5"/>
        <v>0</v>
      </c>
      <c r="V34" s="8">
        <f t="shared" si="6"/>
        <v>0</v>
      </c>
      <c r="W34" s="6"/>
      <c r="X34" s="3">
        <f t="shared" si="7"/>
        <v>0</v>
      </c>
      <c r="Y34" s="7">
        <f t="shared" si="8"/>
        <v>0</v>
      </c>
      <c r="Z34" s="4">
        <f t="shared" si="9"/>
        <v>0</v>
      </c>
      <c r="AA34" s="4">
        <f t="shared" si="10"/>
        <v>0</v>
      </c>
      <c r="AB34" s="8">
        <f t="shared" si="11"/>
        <v>0</v>
      </c>
      <c r="AC34" s="8">
        <f t="shared" si="12"/>
        <v>0</v>
      </c>
      <c r="AD34" s="5"/>
      <c r="AE34" s="111">
        <v>0</v>
      </c>
      <c r="AF34" s="86">
        <v>0</v>
      </c>
      <c r="AG34" s="60">
        <f t="shared" si="13"/>
        <v>0</v>
      </c>
      <c r="AH34" s="8">
        <f t="shared" si="14"/>
        <v>0</v>
      </c>
      <c r="AI34" s="77"/>
      <c r="AJ34" s="78" t="e">
        <f t="shared" si="15"/>
        <v>#DIV/0!</v>
      </c>
      <c r="AK34" s="1"/>
      <c r="AL34" s="1"/>
    </row>
    <row r="35" spans="1:38" ht="13.5" thickBot="1">
      <c r="A35" s="107"/>
      <c r="B35" s="108"/>
      <c r="C35" s="109"/>
      <c r="D35" s="110"/>
      <c r="E35" s="86">
        <v>0</v>
      </c>
      <c r="F35" s="87">
        <v>0</v>
      </c>
      <c r="G35" s="85">
        <v>27</v>
      </c>
      <c r="H35" s="86">
        <v>0</v>
      </c>
      <c r="I35" s="87">
        <v>0</v>
      </c>
      <c r="J35" s="88">
        <f t="shared" si="0"/>
        <v>0</v>
      </c>
      <c r="K35" s="86">
        <f t="shared" si="1"/>
        <v>0</v>
      </c>
      <c r="L35" s="89">
        <v>24</v>
      </c>
      <c r="M35" s="86">
        <v>0</v>
      </c>
      <c r="N35" s="87">
        <v>0</v>
      </c>
      <c r="O35" s="85">
        <v>29</v>
      </c>
      <c r="P35" s="86">
        <v>0</v>
      </c>
      <c r="Q35" s="87">
        <v>0</v>
      </c>
      <c r="R35" s="7">
        <f t="shared" si="2"/>
        <v>0</v>
      </c>
      <c r="S35" s="4">
        <f t="shared" si="3"/>
        <v>0</v>
      </c>
      <c r="T35" s="4">
        <f t="shared" si="4"/>
        <v>0</v>
      </c>
      <c r="U35" s="4">
        <f t="shared" si="5"/>
        <v>0</v>
      </c>
      <c r="V35" s="8">
        <f t="shared" si="6"/>
        <v>0</v>
      </c>
      <c r="W35" s="6"/>
      <c r="X35" s="3">
        <f t="shared" si="7"/>
        <v>0</v>
      </c>
      <c r="Y35" s="7">
        <f t="shared" si="8"/>
        <v>0</v>
      </c>
      <c r="Z35" s="4">
        <f t="shared" si="9"/>
        <v>0</v>
      </c>
      <c r="AA35" s="4">
        <f t="shared" si="10"/>
        <v>0</v>
      </c>
      <c r="AB35" s="8">
        <f t="shared" si="11"/>
        <v>0</v>
      </c>
      <c r="AC35" s="8">
        <f t="shared" si="12"/>
        <v>0</v>
      </c>
      <c r="AD35" s="5"/>
      <c r="AE35" s="111">
        <v>0</v>
      </c>
      <c r="AF35" s="86">
        <v>0</v>
      </c>
      <c r="AG35" s="60">
        <f t="shared" si="13"/>
        <v>0</v>
      </c>
      <c r="AH35" s="8">
        <f t="shared" si="14"/>
        <v>0</v>
      </c>
      <c r="AI35" s="77"/>
      <c r="AJ35" s="78" t="e">
        <f t="shared" si="15"/>
        <v>#DIV/0!</v>
      </c>
      <c r="AK35" s="1"/>
      <c r="AL35" s="1"/>
    </row>
    <row r="36" spans="1:38" ht="13.5" thickBot="1">
      <c r="A36" s="39"/>
      <c r="B36" s="61"/>
      <c r="C36" s="62"/>
      <c r="D36" s="42"/>
      <c r="E36" s="40"/>
      <c r="F36" s="41"/>
      <c r="G36" s="42"/>
      <c r="H36" s="40"/>
      <c r="I36" s="41"/>
      <c r="J36" s="43"/>
      <c r="K36" s="40"/>
      <c r="L36" s="44"/>
      <c r="M36" s="40"/>
      <c r="N36" s="41"/>
      <c r="O36" s="42"/>
      <c r="P36" s="40"/>
      <c r="Q36" s="41"/>
      <c r="R36" s="43"/>
      <c r="S36" s="40"/>
      <c r="T36" s="40"/>
      <c r="U36" s="40"/>
      <c r="V36" s="44"/>
      <c r="W36" s="42"/>
      <c r="X36" s="39">
        <f t="shared" si="7"/>
        <v>0</v>
      </c>
      <c r="Y36" s="7" t="e">
        <f t="shared" si="8"/>
        <v>#DIV/0!</v>
      </c>
      <c r="Z36" s="40">
        <f t="shared" si="9"/>
        <v>0</v>
      </c>
      <c r="AA36" s="40">
        <f t="shared" si="10"/>
        <v>0</v>
      </c>
      <c r="AB36" s="44">
        <f t="shared" si="11"/>
        <v>0</v>
      </c>
      <c r="AC36" s="8">
        <f t="shared" si="12"/>
        <v>0</v>
      </c>
      <c r="AD36" s="41"/>
      <c r="AE36" s="39"/>
      <c r="AF36" s="40"/>
      <c r="AG36" s="63">
        <f t="shared" si="13"/>
        <v>0</v>
      </c>
      <c r="AH36" s="44">
        <f t="shared" si="14"/>
        <v>0</v>
      </c>
      <c r="AI36" s="77"/>
      <c r="AJ36" s="78"/>
      <c r="AK36" s="1"/>
      <c r="AL36" s="1"/>
    </row>
    <row r="37" s="1" customFormat="1" ht="12.75"/>
    <row r="38" s="1" customFormat="1" ht="12.75" hidden="1"/>
    <row r="39" s="1" customFormat="1" ht="12.75"/>
    <row r="40" s="1" customFormat="1" ht="12.75"/>
    <row r="41" s="1" customFormat="1" ht="12.75"/>
    <row r="42" s="1" customFormat="1" ht="208.5" customHeight="1"/>
    <row r="43" spans="1:34" s="1" customFormat="1" ht="12.75">
      <c r="A43" s="12"/>
      <c r="B43" s="13"/>
      <c r="C43" s="14"/>
      <c r="D43" s="15"/>
      <c r="E43" s="13"/>
      <c r="F43" s="14"/>
      <c r="G43" s="15"/>
      <c r="H43" s="13"/>
      <c r="I43" s="14"/>
      <c r="J43" s="16"/>
      <c r="K43" s="13"/>
      <c r="L43" s="17"/>
      <c r="M43" s="13"/>
      <c r="N43" s="14"/>
      <c r="O43" s="15"/>
      <c r="P43" s="13"/>
      <c r="Q43" s="14"/>
      <c r="R43" s="16"/>
      <c r="S43" s="13"/>
      <c r="T43" s="13"/>
      <c r="U43" s="13"/>
      <c r="V43" s="17"/>
      <c r="W43" s="15"/>
      <c r="X43" s="12"/>
      <c r="Y43" s="16"/>
      <c r="Z43" s="13"/>
      <c r="AA43" s="13"/>
      <c r="AB43" s="17"/>
      <c r="AC43" s="17"/>
      <c r="AD43" s="14"/>
      <c r="AE43" s="12"/>
      <c r="AF43" s="13"/>
      <c r="AG43" s="13"/>
      <c r="AH43" s="13"/>
    </row>
    <row r="44" spans="1:34" s="1" customFormat="1" ht="12.75">
      <c r="A44" s="12"/>
      <c r="B44" s="13"/>
      <c r="C44" s="14"/>
      <c r="D44" s="15"/>
      <c r="E44" s="13"/>
      <c r="F44" s="14"/>
      <c r="G44" s="15"/>
      <c r="H44" s="13"/>
      <c r="I44" s="14"/>
      <c r="J44" s="16"/>
      <c r="K44" s="13"/>
      <c r="L44" s="17"/>
      <c r="M44" s="13"/>
      <c r="N44" s="14"/>
      <c r="O44" s="15"/>
      <c r="P44" s="13"/>
      <c r="Q44" s="14"/>
      <c r="R44" s="16"/>
      <c r="S44" s="13"/>
      <c r="T44" s="13"/>
      <c r="U44" s="13"/>
      <c r="V44" s="17"/>
      <c r="W44" s="15"/>
      <c r="X44" s="12"/>
      <c r="Y44" s="16"/>
      <c r="Z44" s="13"/>
      <c r="AA44" s="13"/>
      <c r="AB44" s="17"/>
      <c r="AC44" s="17"/>
      <c r="AD44" s="14"/>
      <c r="AE44" s="12"/>
      <c r="AF44" s="13"/>
      <c r="AG44" s="13"/>
      <c r="AH44" s="13"/>
    </row>
    <row r="45" spans="1:34" s="1" customFormat="1" ht="12.75">
      <c r="A45" s="12"/>
      <c r="B45" s="13"/>
      <c r="C45" s="14"/>
      <c r="D45" s="15"/>
      <c r="E45" s="13"/>
      <c r="F45" s="14"/>
      <c r="G45" s="15"/>
      <c r="H45" s="13"/>
      <c r="I45" s="14"/>
      <c r="J45" s="16"/>
      <c r="K45" s="13"/>
      <c r="L45" s="17"/>
      <c r="M45" s="13"/>
      <c r="N45" s="14"/>
      <c r="O45" s="15"/>
      <c r="P45" s="13"/>
      <c r="Q45" s="14"/>
      <c r="R45" s="16"/>
      <c r="S45" s="13"/>
      <c r="T45" s="13"/>
      <c r="U45" s="13"/>
      <c r="V45" s="17"/>
      <c r="W45" s="15"/>
      <c r="X45" s="12"/>
      <c r="Y45" s="16"/>
      <c r="Z45" s="13"/>
      <c r="AA45" s="13"/>
      <c r="AB45" s="17"/>
      <c r="AC45" s="17"/>
      <c r="AD45" s="14"/>
      <c r="AE45" s="12"/>
      <c r="AF45" s="13"/>
      <c r="AG45" s="13"/>
      <c r="AH45" s="13"/>
    </row>
    <row r="46" spans="1:34" s="1" customFormat="1" ht="12.75">
      <c r="A46" s="12"/>
      <c r="B46" s="13"/>
      <c r="C46" s="14"/>
      <c r="D46" s="15"/>
      <c r="E46" s="13"/>
      <c r="F46" s="14"/>
      <c r="G46" s="15"/>
      <c r="H46" s="13"/>
      <c r="I46" s="14"/>
      <c r="J46" s="16"/>
      <c r="K46" s="13"/>
      <c r="L46" s="17"/>
      <c r="M46" s="13"/>
      <c r="N46" s="14"/>
      <c r="O46" s="15"/>
      <c r="P46" s="13"/>
      <c r="Q46" s="14"/>
      <c r="R46" s="16"/>
      <c r="S46" s="13"/>
      <c r="T46" s="13"/>
      <c r="U46" s="13"/>
      <c r="V46" s="17"/>
      <c r="W46" s="15"/>
      <c r="X46" s="12"/>
      <c r="Y46" s="16"/>
      <c r="Z46" s="13"/>
      <c r="AA46" s="13"/>
      <c r="AB46" s="17"/>
      <c r="AC46" s="17"/>
      <c r="AD46" s="14"/>
      <c r="AE46" s="12"/>
      <c r="AF46" s="13"/>
      <c r="AG46" s="13"/>
      <c r="AH46" s="13"/>
    </row>
    <row r="47" spans="1:34" s="1" customFormat="1" ht="12.75">
      <c r="A47" s="12"/>
      <c r="B47" s="13"/>
      <c r="C47" s="14"/>
      <c r="D47" s="15"/>
      <c r="E47" s="13"/>
      <c r="F47" s="14"/>
      <c r="G47" s="15"/>
      <c r="H47" s="13"/>
      <c r="I47" s="14"/>
      <c r="J47" s="16"/>
      <c r="K47" s="13"/>
      <c r="L47" s="17"/>
      <c r="M47" s="13"/>
      <c r="N47" s="14"/>
      <c r="O47" s="15"/>
      <c r="P47" s="13"/>
      <c r="Q47" s="14"/>
      <c r="R47" s="16"/>
      <c r="S47" s="13"/>
      <c r="T47" s="13"/>
      <c r="U47" s="13"/>
      <c r="V47" s="17"/>
      <c r="W47" s="15"/>
      <c r="X47" s="12"/>
      <c r="Y47" s="16"/>
      <c r="Z47" s="13"/>
      <c r="AA47" s="13"/>
      <c r="AB47" s="17"/>
      <c r="AC47" s="17"/>
      <c r="AD47" s="14"/>
      <c r="AE47" s="12"/>
      <c r="AF47" s="13"/>
      <c r="AG47" s="13"/>
      <c r="AH47" s="13"/>
    </row>
    <row r="48" spans="1:34" s="1" customFormat="1" ht="12.75">
      <c r="A48" s="12"/>
      <c r="B48" s="13"/>
      <c r="C48" s="14"/>
      <c r="D48" s="15"/>
      <c r="E48" s="13"/>
      <c r="F48" s="14"/>
      <c r="G48" s="15"/>
      <c r="H48" s="13"/>
      <c r="I48" s="14"/>
      <c r="J48" s="16"/>
      <c r="K48" s="13"/>
      <c r="L48" s="17"/>
      <c r="M48" s="13"/>
      <c r="N48" s="14"/>
      <c r="O48" s="15"/>
      <c r="P48" s="13"/>
      <c r="Q48" s="14"/>
      <c r="R48" s="16"/>
      <c r="S48" s="13"/>
      <c r="T48" s="13"/>
      <c r="U48" s="13"/>
      <c r="V48" s="17"/>
      <c r="W48" s="15"/>
      <c r="X48" s="12"/>
      <c r="Y48" s="16"/>
      <c r="Z48" s="13"/>
      <c r="AA48" s="13"/>
      <c r="AB48" s="17"/>
      <c r="AC48" s="17"/>
      <c r="AD48" s="14"/>
      <c r="AE48" s="12"/>
      <c r="AF48" s="13"/>
      <c r="AG48" s="13"/>
      <c r="AH48" s="13"/>
    </row>
    <row r="49" spans="1:34" s="1" customFormat="1" ht="12.75">
      <c r="A49" s="12"/>
      <c r="B49" s="13"/>
      <c r="C49" s="14"/>
      <c r="D49" s="15"/>
      <c r="E49" s="13"/>
      <c r="F49" s="14"/>
      <c r="G49" s="15"/>
      <c r="H49" s="13"/>
      <c r="I49" s="14"/>
      <c r="J49" s="16"/>
      <c r="K49" s="13"/>
      <c r="L49" s="17"/>
      <c r="M49" s="13"/>
      <c r="N49" s="14"/>
      <c r="O49" s="15"/>
      <c r="P49" s="13"/>
      <c r="Q49" s="14"/>
      <c r="R49" s="16"/>
      <c r="S49" s="13"/>
      <c r="T49" s="13"/>
      <c r="U49" s="13"/>
      <c r="V49" s="17"/>
      <c r="W49" s="15"/>
      <c r="X49" s="12"/>
      <c r="Y49" s="16"/>
      <c r="Z49" s="13"/>
      <c r="AA49" s="13"/>
      <c r="AB49" s="17"/>
      <c r="AC49" s="17"/>
      <c r="AD49" s="14"/>
      <c r="AE49" s="12"/>
      <c r="AF49" s="13"/>
      <c r="AG49" s="13"/>
      <c r="AH49" s="13"/>
    </row>
  </sheetData>
  <sheetProtection selectLockedCells="1"/>
  <printOptions/>
  <pageMargins left="0.2" right="0.2" top="0.2" bottom="0.2" header="0.5" footer="0.5"/>
  <pageSetup orientation="landscape" r:id="rId2"/>
  <headerFooter alignWithMargins="0">
    <oddHeader>&amp;C&amp;A</oddHeader>
    <oddFooter>&amp;CPage &amp;P</oddFoot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"/>
  <dimension ref="A1:AL49"/>
  <sheetViews>
    <sheetView showGridLines="0" zoomScale="80" zoomScaleNormal="80" workbookViewId="0" topLeftCell="A2">
      <selection activeCell="B30" sqref="B30"/>
    </sheetView>
  </sheetViews>
  <sheetFormatPr defaultColWidth="9.140625" defaultRowHeight="12.75"/>
  <cols>
    <col min="1" max="1" width="3.28125" style="12" customWidth="1"/>
    <col min="2" max="2" width="14.28125" style="13" customWidth="1"/>
    <col min="3" max="3" width="7.28125" style="14" customWidth="1"/>
    <col min="4" max="4" width="3.00390625" style="15" hidden="1" customWidth="1"/>
    <col min="5" max="5" width="7.00390625" style="13" bestFit="1" customWidth="1"/>
    <col min="6" max="6" width="7.00390625" style="14" bestFit="1" customWidth="1"/>
    <col min="7" max="7" width="3.00390625" style="15" hidden="1" customWidth="1"/>
    <col min="8" max="8" width="6.28125" style="13" bestFit="1" customWidth="1"/>
    <col min="9" max="9" width="6.28125" style="14" bestFit="1" customWidth="1"/>
    <col min="10" max="10" width="4.57421875" style="16" hidden="1" customWidth="1"/>
    <col min="11" max="11" width="4.57421875" style="13" hidden="1" customWidth="1"/>
    <col min="12" max="12" width="3.00390625" style="17" hidden="1" customWidth="1"/>
    <col min="13" max="13" width="7.00390625" style="13" bestFit="1" customWidth="1"/>
    <col min="14" max="14" width="7.00390625" style="14" bestFit="1" customWidth="1"/>
    <col min="15" max="15" width="3.00390625" style="15" hidden="1" customWidth="1"/>
    <col min="16" max="16" width="7.00390625" style="13" bestFit="1" customWidth="1"/>
    <col min="17" max="17" width="7.00390625" style="14" bestFit="1" customWidth="1"/>
    <col min="18" max="18" width="4.7109375" style="16" hidden="1" customWidth="1"/>
    <col min="19" max="21" width="4.7109375" style="13" hidden="1" customWidth="1"/>
    <col min="22" max="22" width="0.13671875" style="17" customWidth="1"/>
    <col min="23" max="23" width="0.13671875" style="15" customWidth="1"/>
    <col min="24" max="24" width="7.8515625" style="12" customWidth="1"/>
    <col min="25" max="25" width="7.7109375" style="16" customWidth="1"/>
    <col min="26" max="27" width="7.421875" style="13" customWidth="1"/>
    <col min="28" max="29" width="7.421875" style="17" customWidth="1"/>
    <col min="30" max="30" width="3.8515625" style="14" customWidth="1"/>
    <col min="31" max="31" width="6.421875" style="12" customWidth="1"/>
    <col min="32" max="32" width="7.7109375" style="13" customWidth="1"/>
    <col min="33" max="33" width="8.140625" style="13" customWidth="1"/>
    <col min="34" max="34" width="8.421875" style="13" customWidth="1"/>
    <col min="35" max="36" width="9.140625" style="18" customWidth="1"/>
    <col min="37" max="38" width="9.140625" style="10" customWidth="1"/>
    <col min="39" max="16384" width="8.8515625" style="10" customWidth="1"/>
  </cols>
  <sheetData>
    <row r="1" spans="1:38" s="2" customFormat="1" ht="42.75" customHeight="1" hidden="1" thickBot="1">
      <c r="A1" s="45"/>
      <c r="B1" s="46"/>
      <c r="C1" s="47"/>
      <c r="D1" s="48"/>
      <c r="E1" s="46"/>
      <c r="F1" s="47"/>
      <c r="G1" s="48"/>
      <c r="H1" s="46"/>
      <c r="I1" s="47"/>
      <c r="J1" s="49"/>
      <c r="K1" s="50"/>
      <c r="L1" s="51"/>
      <c r="M1" s="46"/>
      <c r="N1" s="47"/>
      <c r="O1" s="48"/>
      <c r="P1" s="46"/>
      <c r="Q1" s="47"/>
      <c r="R1" s="49"/>
      <c r="S1" s="50"/>
      <c r="T1" s="50"/>
      <c r="U1" s="50"/>
      <c r="V1" s="51"/>
      <c r="W1" s="56"/>
      <c r="X1" s="45"/>
      <c r="Y1" s="112"/>
      <c r="Z1" s="46"/>
      <c r="AA1" s="46"/>
      <c r="AB1" s="113"/>
      <c r="AC1" s="113"/>
      <c r="AD1" s="47"/>
      <c r="AE1" s="45"/>
      <c r="AF1" s="46"/>
      <c r="AG1" s="46"/>
      <c r="AH1" s="113"/>
      <c r="AI1" s="38"/>
      <c r="AJ1" s="38"/>
      <c r="AK1" s="38"/>
      <c r="AL1" s="38"/>
    </row>
    <row r="2" spans="1:38" s="2" customFormat="1" ht="13.5" thickBot="1">
      <c r="A2" s="45"/>
      <c r="B2" s="46"/>
      <c r="C2" s="47"/>
      <c r="D2" s="48"/>
      <c r="E2" s="53"/>
      <c r="F2" s="54"/>
      <c r="G2" s="48"/>
      <c r="H2" s="52"/>
      <c r="I2" s="55"/>
      <c r="J2" s="49"/>
      <c r="K2" s="50"/>
      <c r="L2" s="51"/>
      <c r="M2" s="69"/>
      <c r="N2" s="358"/>
      <c r="O2" s="48"/>
      <c r="P2" s="66"/>
      <c r="Q2" s="67"/>
      <c r="R2" s="49"/>
      <c r="S2" s="50"/>
      <c r="T2" s="50"/>
      <c r="U2" s="50"/>
      <c r="V2" s="51"/>
      <c r="W2" s="56"/>
      <c r="X2" s="70" t="s">
        <v>18</v>
      </c>
      <c r="Y2" s="70" t="s">
        <v>18</v>
      </c>
      <c r="Z2" s="71" t="s">
        <v>15</v>
      </c>
      <c r="AA2" s="71" t="s">
        <v>15</v>
      </c>
      <c r="AB2" s="72" t="s">
        <v>15</v>
      </c>
      <c r="AC2" s="72" t="s">
        <v>15</v>
      </c>
      <c r="AD2" s="74" t="s">
        <v>24</v>
      </c>
      <c r="AE2" s="73" t="s">
        <v>15</v>
      </c>
      <c r="AF2" s="71" t="s">
        <v>18</v>
      </c>
      <c r="AG2" s="71" t="s">
        <v>15</v>
      </c>
      <c r="AH2" s="72" t="s">
        <v>18</v>
      </c>
      <c r="AI2" s="81" t="s">
        <v>29</v>
      </c>
      <c r="AJ2" s="80" t="s">
        <v>30</v>
      </c>
      <c r="AK2" s="38"/>
      <c r="AL2" s="38"/>
    </row>
    <row r="3" spans="1:38" s="2" customFormat="1" ht="27.75" customHeight="1" thickBot="1">
      <c r="A3" s="21" t="s">
        <v>0</v>
      </c>
      <c r="B3" s="22" t="s">
        <v>25</v>
      </c>
      <c r="C3" s="23" t="s">
        <v>26</v>
      </c>
      <c r="D3" s="24">
        <v>1</v>
      </c>
      <c r="E3" s="25" t="s">
        <v>23</v>
      </c>
      <c r="F3" s="26" t="s">
        <v>10</v>
      </c>
      <c r="G3" s="27">
        <v>2</v>
      </c>
      <c r="H3" s="28" t="s">
        <v>23</v>
      </c>
      <c r="I3" s="29" t="s">
        <v>10</v>
      </c>
      <c r="J3" s="30" t="s">
        <v>1</v>
      </c>
      <c r="K3" s="31" t="s">
        <v>2</v>
      </c>
      <c r="L3" s="32">
        <v>3</v>
      </c>
      <c r="M3" s="291" t="s">
        <v>23</v>
      </c>
      <c r="N3" s="68" t="s">
        <v>10</v>
      </c>
      <c r="O3" s="27">
        <v>4</v>
      </c>
      <c r="P3" s="64" t="s">
        <v>23</v>
      </c>
      <c r="Q3" s="65" t="s">
        <v>10</v>
      </c>
      <c r="R3" s="33" t="s">
        <v>3</v>
      </c>
      <c r="S3" s="34" t="s">
        <v>4</v>
      </c>
      <c r="T3" s="34" t="s">
        <v>5</v>
      </c>
      <c r="U3" s="34" t="s">
        <v>6</v>
      </c>
      <c r="V3" s="35" t="s">
        <v>7</v>
      </c>
      <c r="W3" s="57"/>
      <c r="X3" s="20" t="s">
        <v>17</v>
      </c>
      <c r="Y3" s="58" t="s">
        <v>16</v>
      </c>
      <c r="Z3" s="19" t="s">
        <v>9</v>
      </c>
      <c r="AA3" s="19" t="s">
        <v>12</v>
      </c>
      <c r="AB3" s="37" t="s">
        <v>13</v>
      </c>
      <c r="AC3" s="37" t="s">
        <v>14</v>
      </c>
      <c r="AD3" s="36" t="s">
        <v>11</v>
      </c>
      <c r="AE3" s="20" t="s">
        <v>19</v>
      </c>
      <c r="AF3" s="19" t="s">
        <v>20</v>
      </c>
      <c r="AG3" s="59" t="s">
        <v>21</v>
      </c>
      <c r="AH3" s="37" t="s">
        <v>22</v>
      </c>
      <c r="AI3" s="75" t="s">
        <v>27</v>
      </c>
      <c r="AJ3" s="76" t="s">
        <v>28</v>
      </c>
      <c r="AK3" s="1"/>
      <c r="AL3" s="1"/>
    </row>
    <row r="4" spans="1:38" ht="13.5" thickBot="1">
      <c r="A4" s="82">
        <v>1</v>
      </c>
      <c r="B4" s="98" t="s">
        <v>64</v>
      </c>
      <c r="C4" s="309" t="s">
        <v>70</v>
      </c>
      <c r="D4" s="334"/>
      <c r="E4" s="335">
        <v>24.3</v>
      </c>
      <c r="F4" s="336">
        <v>6.82</v>
      </c>
      <c r="G4" s="334">
        <v>27</v>
      </c>
      <c r="H4" s="330">
        <v>22.4</v>
      </c>
      <c r="I4" s="331">
        <v>6.93</v>
      </c>
      <c r="J4" s="337">
        <f aca="true" t="shared" si="0" ref="J4:J15">MIN(E4,H4)</f>
        <v>22.4</v>
      </c>
      <c r="K4" s="338">
        <f aca="true" t="shared" si="1" ref="K4:K15">MIN(F4,I4)</f>
        <v>6.82</v>
      </c>
      <c r="L4" s="339">
        <v>24</v>
      </c>
      <c r="M4" s="164">
        <v>22.4</v>
      </c>
      <c r="N4" s="332">
        <v>6.93</v>
      </c>
      <c r="O4" s="334">
        <v>29</v>
      </c>
      <c r="P4" s="163">
        <v>19.6</v>
      </c>
      <c r="Q4" s="333">
        <v>7.1</v>
      </c>
      <c r="R4" s="340">
        <f aca="true" t="shared" si="2" ref="R4:R15">MIN(M4,P4)</f>
        <v>19.6</v>
      </c>
      <c r="S4" s="341">
        <f aca="true" t="shared" si="3" ref="S4:S15">MIN(J4,R4)</f>
        <v>19.6</v>
      </c>
      <c r="T4" s="341">
        <f aca="true" t="shared" si="4" ref="T4:T15">MIN(N4,Q4)</f>
        <v>6.93</v>
      </c>
      <c r="U4" s="341">
        <f aca="true" t="shared" si="5" ref="U4:U15">MAX(E4,H4)</f>
        <v>24.3</v>
      </c>
      <c r="V4" s="342">
        <f aca="true" t="shared" si="6" ref="V4:V15">MAX(M4,P4)</f>
        <v>22.4</v>
      </c>
      <c r="W4" s="343"/>
      <c r="X4" s="355">
        <f aca="true" t="shared" si="7" ref="X4:X15">MIN(K4,T4)</f>
        <v>6.82</v>
      </c>
      <c r="Y4" s="340">
        <f aca="true" t="shared" si="8" ref="Y4:Y15">AVERAGE(F4,I4,N4,Q4)</f>
        <v>6.945</v>
      </c>
      <c r="Z4" s="357">
        <f aca="true" t="shared" si="9" ref="Z4:Z15">MAX(U4,V4)</f>
        <v>24.3</v>
      </c>
      <c r="AA4" s="319">
        <f aca="true" t="shared" si="10" ref="AA4:AA15">SUM(E4+H4+M4+P4)-S4</f>
        <v>69.1</v>
      </c>
      <c r="AB4" s="342">
        <f aca="true" t="shared" si="11" ref="AB4:AB15">SUM(E4,H4,M4,P4)</f>
        <v>88.69999999999999</v>
      </c>
      <c r="AC4" s="342">
        <f aca="true" t="shared" si="12" ref="AC4:AC15">AVERAGE(,E4,H4,M4,P4)</f>
        <v>17.74</v>
      </c>
      <c r="AD4" s="356">
        <v>1</v>
      </c>
      <c r="AE4" s="111">
        <v>22.9</v>
      </c>
      <c r="AF4" s="338">
        <v>7.29</v>
      </c>
      <c r="AG4" s="319">
        <f aca="true" t="shared" si="13" ref="AG4:AG15">MAX(Z4,AE4)</f>
        <v>24.3</v>
      </c>
      <c r="AH4" s="320">
        <f aca="true" t="shared" si="14" ref="AH4:AH10">MIN(X4,AF4)</f>
        <v>6.82</v>
      </c>
      <c r="AI4" s="77">
        <v>112</v>
      </c>
      <c r="AJ4" s="299">
        <f aca="true" t="shared" si="15" ref="AJ4:AJ15">SUM(3600/AH4*AI4/5280)</f>
        <v>11.19701412956545</v>
      </c>
      <c r="AK4" s="1"/>
      <c r="AL4" s="1"/>
    </row>
    <row r="5" spans="1:38" ht="13.5" thickBot="1">
      <c r="A5" s="90">
        <v>2</v>
      </c>
      <c r="B5" s="91" t="s">
        <v>56</v>
      </c>
      <c r="C5" s="311" t="s">
        <v>69</v>
      </c>
      <c r="D5" s="346"/>
      <c r="E5" s="134">
        <v>21.6</v>
      </c>
      <c r="F5" s="131">
        <v>7.87</v>
      </c>
      <c r="G5" s="334">
        <v>27</v>
      </c>
      <c r="H5" s="172">
        <v>19.3</v>
      </c>
      <c r="I5" s="173">
        <v>7.77</v>
      </c>
      <c r="J5" s="337">
        <f t="shared" si="0"/>
        <v>19.3</v>
      </c>
      <c r="K5" s="338">
        <f t="shared" si="1"/>
        <v>7.77</v>
      </c>
      <c r="L5" s="339">
        <v>24</v>
      </c>
      <c r="M5" s="347">
        <v>23.6</v>
      </c>
      <c r="N5" s="225">
        <v>7.13</v>
      </c>
      <c r="O5" s="334">
        <v>29</v>
      </c>
      <c r="P5" s="132">
        <v>20.6</v>
      </c>
      <c r="Q5" s="133">
        <v>8</v>
      </c>
      <c r="R5" s="340">
        <f t="shared" si="2"/>
        <v>20.6</v>
      </c>
      <c r="S5" s="341">
        <f t="shared" si="3"/>
        <v>19.3</v>
      </c>
      <c r="T5" s="341">
        <f t="shared" si="4"/>
        <v>7.13</v>
      </c>
      <c r="U5" s="341">
        <f t="shared" si="5"/>
        <v>21.6</v>
      </c>
      <c r="V5" s="342">
        <f t="shared" si="6"/>
        <v>23.6</v>
      </c>
      <c r="W5" s="343"/>
      <c r="X5" s="344">
        <f t="shared" si="7"/>
        <v>7.13</v>
      </c>
      <c r="Y5" s="340">
        <f t="shared" si="8"/>
        <v>7.6925</v>
      </c>
      <c r="Z5" s="359">
        <f t="shared" si="9"/>
        <v>23.6</v>
      </c>
      <c r="AA5" s="341">
        <f t="shared" si="10"/>
        <v>65.8</v>
      </c>
      <c r="AB5" s="342">
        <f t="shared" si="11"/>
        <v>85.1</v>
      </c>
      <c r="AC5" s="342">
        <f t="shared" si="12"/>
        <v>17.02</v>
      </c>
      <c r="AD5" s="345">
        <v>2</v>
      </c>
      <c r="AE5" s="111">
        <v>22.4</v>
      </c>
      <c r="AF5" s="338">
        <v>7.4</v>
      </c>
      <c r="AG5" s="60">
        <f t="shared" si="13"/>
        <v>23.6</v>
      </c>
      <c r="AH5" s="8">
        <f t="shared" si="14"/>
        <v>7.13</v>
      </c>
      <c r="AI5" s="77">
        <v>112</v>
      </c>
      <c r="AJ5" s="78">
        <f t="shared" si="15"/>
        <v>10.710187428279996</v>
      </c>
      <c r="AK5" s="1"/>
      <c r="AL5" s="1"/>
    </row>
    <row r="6" spans="1:38" s="11" customFormat="1" ht="13.5" thickBot="1">
      <c r="A6" s="90">
        <v>3</v>
      </c>
      <c r="B6" s="91" t="s">
        <v>58</v>
      </c>
      <c r="C6" s="311" t="s">
        <v>68</v>
      </c>
      <c r="D6" s="346">
        <v>17</v>
      </c>
      <c r="E6" s="168">
        <v>21.6</v>
      </c>
      <c r="F6" s="169">
        <v>7.09</v>
      </c>
      <c r="G6" s="334">
        <v>27</v>
      </c>
      <c r="H6" s="172">
        <v>20.5</v>
      </c>
      <c r="I6" s="173">
        <v>7.13</v>
      </c>
      <c r="J6" s="337">
        <f t="shared" si="0"/>
        <v>20.5</v>
      </c>
      <c r="K6" s="338">
        <f t="shared" si="1"/>
        <v>7.09</v>
      </c>
      <c r="L6" s="339">
        <v>24</v>
      </c>
      <c r="M6" s="161">
        <v>20.1</v>
      </c>
      <c r="N6" s="162">
        <v>7.21</v>
      </c>
      <c r="O6" s="334">
        <v>29</v>
      </c>
      <c r="P6" s="186">
        <v>20.8</v>
      </c>
      <c r="Q6" s="187">
        <v>7.27</v>
      </c>
      <c r="R6" s="340">
        <f t="shared" si="2"/>
        <v>20.1</v>
      </c>
      <c r="S6" s="341">
        <f t="shared" si="3"/>
        <v>20.1</v>
      </c>
      <c r="T6" s="341">
        <f t="shared" si="4"/>
        <v>7.21</v>
      </c>
      <c r="U6" s="341">
        <f t="shared" si="5"/>
        <v>21.6</v>
      </c>
      <c r="V6" s="342">
        <f t="shared" si="6"/>
        <v>20.8</v>
      </c>
      <c r="W6" s="343"/>
      <c r="X6" s="344">
        <f t="shared" si="7"/>
        <v>7.09</v>
      </c>
      <c r="Y6" s="340">
        <f t="shared" si="8"/>
        <v>7.175</v>
      </c>
      <c r="Z6" s="360">
        <f t="shared" si="9"/>
        <v>21.6</v>
      </c>
      <c r="AA6" s="341">
        <f t="shared" si="10"/>
        <v>62.9</v>
      </c>
      <c r="AB6" s="342">
        <f t="shared" si="11"/>
        <v>83</v>
      </c>
      <c r="AC6" s="342">
        <f t="shared" si="12"/>
        <v>16.6</v>
      </c>
      <c r="AD6" s="345">
        <v>4</v>
      </c>
      <c r="AE6" s="111">
        <v>20.8</v>
      </c>
      <c r="AF6" s="338">
        <v>7.44</v>
      </c>
      <c r="AG6" s="60">
        <f t="shared" si="13"/>
        <v>21.6</v>
      </c>
      <c r="AH6" s="8">
        <f t="shared" si="14"/>
        <v>7.09</v>
      </c>
      <c r="AI6" s="77">
        <v>112</v>
      </c>
      <c r="AJ6" s="78">
        <f t="shared" si="15"/>
        <v>10.770611616873957</v>
      </c>
      <c r="AK6" s="1"/>
      <c r="AL6" s="1"/>
    </row>
    <row r="7" spans="1:38" s="9" customFormat="1" ht="13.5" thickBot="1">
      <c r="A7" s="94">
        <v>4</v>
      </c>
      <c r="B7" s="351" t="s">
        <v>77</v>
      </c>
      <c r="C7" s="363" t="s">
        <v>66</v>
      </c>
      <c r="D7" s="349">
        <v>11</v>
      </c>
      <c r="E7" s="168">
        <v>21.1</v>
      </c>
      <c r="F7" s="169">
        <v>7.68</v>
      </c>
      <c r="G7" s="334">
        <v>27</v>
      </c>
      <c r="H7" s="364">
        <v>19.7</v>
      </c>
      <c r="I7" s="365">
        <v>8.43</v>
      </c>
      <c r="J7" s="337">
        <f t="shared" si="0"/>
        <v>19.7</v>
      </c>
      <c r="K7" s="338">
        <f t="shared" si="1"/>
        <v>7.68</v>
      </c>
      <c r="L7" s="339">
        <v>24</v>
      </c>
      <c r="M7" s="172">
        <v>21.8</v>
      </c>
      <c r="N7" s="173">
        <v>7.73</v>
      </c>
      <c r="O7" s="334">
        <v>29</v>
      </c>
      <c r="P7" s="370">
        <v>21.8</v>
      </c>
      <c r="Q7" s="133">
        <v>7.73</v>
      </c>
      <c r="R7" s="340">
        <f t="shared" si="2"/>
        <v>21.8</v>
      </c>
      <c r="S7" s="341">
        <f t="shared" si="3"/>
        <v>19.7</v>
      </c>
      <c r="T7" s="341">
        <f t="shared" si="4"/>
        <v>7.73</v>
      </c>
      <c r="U7" s="341">
        <f t="shared" si="5"/>
        <v>21.1</v>
      </c>
      <c r="V7" s="342">
        <f t="shared" si="6"/>
        <v>21.8</v>
      </c>
      <c r="W7" s="343"/>
      <c r="X7" s="344">
        <f t="shared" si="7"/>
        <v>7.68</v>
      </c>
      <c r="Y7" s="340">
        <f t="shared" si="8"/>
        <v>7.8925</v>
      </c>
      <c r="Z7" s="359">
        <f t="shared" si="9"/>
        <v>21.8</v>
      </c>
      <c r="AA7" s="341">
        <f t="shared" si="10"/>
        <v>64.69999999999999</v>
      </c>
      <c r="AB7" s="342">
        <f t="shared" si="11"/>
        <v>84.39999999999999</v>
      </c>
      <c r="AC7" s="342">
        <f t="shared" si="12"/>
        <v>16.88</v>
      </c>
      <c r="AD7" s="345">
        <v>3</v>
      </c>
      <c r="AE7" s="111">
        <v>20</v>
      </c>
      <c r="AF7" s="338">
        <v>7.86</v>
      </c>
      <c r="AG7" s="60">
        <f t="shared" si="13"/>
        <v>21.8</v>
      </c>
      <c r="AH7" s="8">
        <f t="shared" si="14"/>
        <v>7.68</v>
      </c>
      <c r="AI7" s="77">
        <v>112</v>
      </c>
      <c r="AJ7" s="78">
        <f t="shared" si="15"/>
        <v>9.943181818181818</v>
      </c>
      <c r="AK7" s="1"/>
      <c r="AL7" s="1"/>
    </row>
    <row r="8" spans="1:38" ht="13.5" thickBot="1">
      <c r="A8" s="97">
        <v>5</v>
      </c>
      <c r="B8" s="98" t="s">
        <v>72</v>
      </c>
      <c r="C8" s="310" t="s">
        <v>66</v>
      </c>
      <c r="D8" s="334">
        <v>15</v>
      </c>
      <c r="E8" s="186">
        <v>19.9</v>
      </c>
      <c r="F8" s="187">
        <v>7.93</v>
      </c>
      <c r="G8" s="334">
        <v>27</v>
      </c>
      <c r="H8" s="186">
        <v>18.3</v>
      </c>
      <c r="I8" s="187">
        <v>8.7</v>
      </c>
      <c r="J8" s="337">
        <f t="shared" si="0"/>
        <v>18.3</v>
      </c>
      <c r="K8" s="338">
        <f t="shared" si="1"/>
        <v>7.93</v>
      </c>
      <c r="L8" s="339">
        <v>24</v>
      </c>
      <c r="M8" s="366">
        <v>18.1</v>
      </c>
      <c r="N8" s="368">
        <v>8.74</v>
      </c>
      <c r="O8" s="334">
        <v>29</v>
      </c>
      <c r="P8" s="186">
        <v>19.8</v>
      </c>
      <c r="Q8" s="187">
        <v>7.76</v>
      </c>
      <c r="R8" s="340">
        <f t="shared" si="2"/>
        <v>18.1</v>
      </c>
      <c r="S8" s="341">
        <f t="shared" si="3"/>
        <v>18.1</v>
      </c>
      <c r="T8" s="341">
        <f t="shared" si="4"/>
        <v>7.76</v>
      </c>
      <c r="U8" s="341">
        <f t="shared" si="5"/>
        <v>19.9</v>
      </c>
      <c r="V8" s="342">
        <f t="shared" si="6"/>
        <v>19.8</v>
      </c>
      <c r="W8" s="343"/>
      <c r="X8" s="344">
        <f t="shared" si="7"/>
        <v>7.76</v>
      </c>
      <c r="Y8" s="340">
        <f t="shared" si="8"/>
        <v>8.282499999999999</v>
      </c>
      <c r="Z8" s="360">
        <f t="shared" si="9"/>
        <v>19.9</v>
      </c>
      <c r="AA8" s="341">
        <f t="shared" si="10"/>
        <v>58.00000000000001</v>
      </c>
      <c r="AB8" s="342">
        <f t="shared" si="11"/>
        <v>76.10000000000001</v>
      </c>
      <c r="AC8" s="342">
        <f t="shared" si="12"/>
        <v>15.220000000000002</v>
      </c>
      <c r="AD8" s="345">
        <v>7</v>
      </c>
      <c r="AE8" s="111">
        <v>20.1</v>
      </c>
      <c r="AF8" s="338">
        <v>8.42</v>
      </c>
      <c r="AG8" s="60">
        <f t="shared" si="13"/>
        <v>20.1</v>
      </c>
      <c r="AH8" s="8">
        <f t="shared" si="14"/>
        <v>7.76</v>
      </c>
      <c r="AI8" s="77">
        <v>112</v>
      </c>
      <c r="AJ8" s="78">
        <f t="shared" si="15"/>
        <v>9.840674789128398</v>
      </c>
      <c r="AK8" s="1"/>
      <c r="AL8" s="1"/>
    </row>
    <row r="9" spans="1:38" ht="13.5" thickBot="1">
      <c r="A9" s="90">
        <v>6</v>
      </c>
      <c r="B9" s="348" t="s">
        <v>78</v>
      </c>
      <c r="C9" s="363" t="s">
        <v>66</v>
      </c>
      <c r="D9" s="346">
        <v>18</v>
      </c>
      <c r="E9" s="168">
        <v>21.1</v>
      </c>
      <c r="F9" s="169">
        <v>8.15</v>
      </c>
      <c r="G9" s="334">
        <v>27</v>
      </c>
      <c r="H9" s="134">
        <v>18.1</v>
      </c>
      <c r="I9" s="131">
        <v>8.77</v>
      </c>
      <c r="J9" s="337">
        <f t="shared" si="0"/>
        <v>18.1</v>
      </c>
      <c r="K9" s="338">
        <f t="shared" si="1"/>
        <v>8.15</v>
      </c>
      <c r="L9" s="339">
        <v>24</v>
      </c>
      <c r="M9" s="224">
        <v>19.8</v>
      </c>
      <c r="N9" s="225">
        <v>8.29</v>
      </c>
      <c r="O9" s="334">
        <v>29</v>
      </c>
      <c r="P9" s="132">
        <v>19.6</v>
      </c>
      <c r="Q9" s="133">
        <v>8.03</v>
      </c>
      <c r="R9" s="340">
        <f t="shared" si="2"/>
        <v>19.6</v>
      </c>
      <c r="S9" s="341">
        <f t="shared" si="3"/>
        <v>18.1</v>
      </c>
      <c r="T9" s="341">
        <f t="shared" si="4"/>
        <v>8.03</v>
      </c>
      <c r="U9" s="341">
        <f t="shared" si="5"/>
        <v>21.1</v>
      </c>
      <c r="V9" s="342">
        <f t="shared" si="6"/>
        <v>19.8</v>
      </c>
      <c r="W9" s="343"/>
      <c r="X9" s="344">
        <f t="shared" si="7"/>
        <v>8.03</v>
      </c>
      <c r="Y9" s="340">
        <f t="shared" si="8"/>
        <v>8.31</v>
      </c>
      <c r="Z9" s="360">
        <f t="shared" si="9"/>
        <v>21.1</v>
      </c>
      <c r="AA9" s="341">
        <f t="shared" si="10"/>
        <v>60.49999999999999</v>
      </c>
      <c r="AB9" s="342">
        <f t="shared" si="11"/>
        <v>78.6</v>
      </c>
      <c r="AC9" s="342">
        <f t="shared" si="12"/>
        <v>15.719999999999999</v>
      </c>
      <c r="AD9" s="345">
        <v>5</v>
      </c>
      <c r="AE9" s="111">
        <v>18.8</v>
      </c>
      <c r="AF9" s="338">
        <v>8.45</v>
      </c>
      <c r="AG9" s="60">
        <f t="shared" si="13"/>
        <v>21.1</v>
      </c>
      <c r="AH9" s="8">
        <f t="shared" si="14"/>
        <v>8.03</v>
      </c>
      <c r="AI9" s="77">
        <v>112</v>
      </c>
      <c r="AJ9" s="78">
        <f t="shared" si="15"/>
        <v>9.509792822370656</v>
      </c>
      <c r="AK9" s="1"/>
      <c r="AL9" s="1"/>
    </row>
    <row r="10" spans="1:38" s="11" customFormat="1" ht="13.5" thickBot="1">
      <c r="A10" s="90">
        <v>7</v>
      </c>
      <c r="B10" s="348" t="s">
        <v>79</v>
      </c>
      <c r="C10" s="311" t="s">
        <v>68</v>
      </c>
      <c r="D10" s="346">
        <v>12</v>
      </c>
      <c r="E10" s="186">
        <v>19.6</v>
      </c>
      <c r="F10" s="187">
        <v>8.14</v>
      </c>
      <c r="G10" s="334">
        <v>27</v>
      </c>
      <c r="H10" s="186">
        <v>16.8</v>
      </c>
      <c r="I10" s="187">
        <v>8.57</v>
      </c>
      <c r="J10" s="337">
        <f t="shared" si="0"/>
        <v>16.8</v>
      </c>
      <c r="K10" s="338">
        <f t="shared" si="1"/>
        <v>8.14</v>
      </c>
      <c r="L10" s="339">
        <v>24</v>
      </c>
      <c r="M10" s="161">
        <v>21</v>
      </c>
      <c r="N10" s="162">
        <v>8.05</v>
      </c>
      <c r="O10" s="334">
        <v>29</v>
      </c>
      <c r="P10" s="163">
        <v>18.8</v>
      </c>
      <c r="Q10" s="171">
        <v>8.34</v>
      </c>
      <c r="R10" s="340">
        <f t="shared" si="2"/>
        <v>18.8</v>
      </c>
      <c r="S10" s="341">
        <f t="shared" si="3"/>
        <v>16.8</v>
      </c>
      <c r="T10" s="341">
        <f t="shared" si="4"/>
        <v>8.05</v>
      </c>
      <c r="U10" s="341">
        <f t="shared" si="5"/>
        <v>19.6</v>
      </c>
      <c r="V10" s="342">
        <f t="shared" si="6"/>
        <v>21</v>
      </c>
      <c r="W10" s="343"/>
      <c r="X10" s="344">
        <f t="shared" si="7"/>
        <v>8.05</v>
      </c>
      <c r="Y10" s="340">
        <f t="shared" si="8"/>
        <v>8.275</v>
      </c>
      <c r="Z10" s="359">
        <f t="shared" si="9"/>
        <v>21</v>
      </c>
      <c r="AA10" s="341">
        <f t="shared" si="10"/>
        <v>59.400000000000006</v>
      </c>
      <c r="AB10" s="342">
        <f t="shared" si="11"/>
        <v>76.2</v>
      </c>
      <c r="AC10" s="342">
        <f t="shared" si="12"/>
        <v>15.24</v>
      </c>
      <c r="AD10" s="345">
        <v>6</v>
      </c>
      <c r="AE10" s="111">
        <v>11.7</v>
      </c>
      <c r="AF10" s="338">
        <v>8.96</v>
      </c>
      <c r="AG10" s="60">
        <f t="shared" si="13"/>
        <v>21</v>
      </c>
      <c r="AH10" s="8">
        <f t="shared" si="14"/>
        <v>8.05</v>
      </c>
      <c r="AI10" s="77">
        <v>112</v>
      </c>
      <c r="AJ10" s="78">
        <f t="shared" si="15"/>
        <v>9.486166007905139</v>
      </c>
      <c r="AK10" s="1"/>
      <c r="AL10" s="1"/>
    </row>
    <row r="11" spans="1:38" s="9" customFormat="1" ht="13.5" thickBot="1">
      <c r="A11" s="350">
        <v>8</v>
      </c>
      <c r="B11" s="351" t="s">
        <v>59</v>
      </c>
      <c r="C11" s="363" t="s">
        <v>66</v>
      </c>
      <c r="D11" s="349">
        <v>8</v>
      </c>
      <c r="E11" s="134">
        <v>18.8</v>
      </c>
      <c r="F11" s="131">
        <v>8.95</v>
      </c>
      <c r="G11" s="334">
        <v>27</v>
      </c>
      <c r="H11" s="134">
        <v>18.8</v>
      </c>
      <c r="I11" s="131">
        <v>8.95</v>
      </c>
      <c r="J11" s="337">
        <f t="shared" si="0"/>
        <v>18.8</v>
      </c>
      <c r="K11" s="338">
        <f t="shared" si="1"/>
        <v>8.95</v>
      </c>
      <c r="L11" s="339">
        <v>24</v>
      </c>
      <c r="M11" s="161">
        <v>19.4</v>
      </c>
      <c r="N11" s="162">
        <v>8.56</v>
      </c>
      <c r="O11" s="334">
        <v>29</v>
      </c>
      <c r="P11" s="132">
        <v>18.6</v>
      </c>
      <c r="Q11" s="133">
        <v>8.73</v>
      </c>
      <c r="R11" s="340">
        <f t="shared" si="2"/>
        <v>18.6</v>
      </c>
      <c r="S11" s="341">
        <f t="shared" si="3"/>
        <v>18.6</v>
      </c>
      <c r="T11" s="341">
        <f t="shared" si="4"/>
        <v>8.56</v>
      </c>
      <c r="U11" s="341">
        <f t="shared" si="5"/>
        <v>18.8</v>
      </c>
      <c r="V11" s="342">
        <f t="shared" si="6"/>
        <v>19.4</v>
      </c>
      <c r="W11" s="343"/>
      <c r="X11" s="344">
        <f t="shared" si="7"/>
        <v>8.56</v>
      </c>
      <c r="Y11" s="340">
        <f t="shared" si="8"/>
        <v>8.7975</v>
      </c>
      <c r="Z11" s="359">
        <f t="shared" si="9"/>
        <v>19.4</v>
      </c>
      <c r="AA11" s="341">
        <f t="shared" si="10"/>
        <v>56.99999999999999</v>
      </c>
      <c r="AB11" s="342">
        <f t="shared" si="11"/>
        <v>75.6</v>
      </c>
      <c r="AC11" s="342">
        <f t="shared" si="12"/>
        <v>15.12</v>
      </c>
      <c r="AD11" s="345">
        <v>9</v>
      </c>
      <c r="AE11" s="111">
        <v>18.7</v>
      </c>
      <c r="AF11" s="338">
        <v>0</v>
      </c>
      <c r="AG11" s="60">
        <f t="shared" si="13"/>
        <v>19.4</v>
      </c>
      <c r="AH11" s="8">
        <v>8.56</v>
      </c>
      <c r="AI11" s="77">
        <v>112</v>
      </c>
      <c r="AJ11" s="78">
        <f t="shared" si="15"/>
        <v>8.920985556499573</v>
      </c>
      <c r="AK11" s="1"/>
      <c r="AL11" s="1"/>
    </row>
    <row r="12" spans="1:38" ht="13.5" thickBot="1">
      <c r="A12" s="352">
        <v>9</v>
      </c>
      <c r="B12" s="98" t="s">
        <v>60</v>
      </c>
      <c r="C12" s="310" t="s">
        <v>66</v>
      </c>
      <c r="D12" s="334">
        <v>14</v>
      </c>
      <c r="E12" s="134">
        <v>17.1</v>
      </c>
      <c r="F12" s="131">
        <v>8.53</v>
      </c>
      <c r="G12" s="334">
        <v>27</v>
      </c>
      <c r="H12" s="134">
        <v>16.6</v>
      </c>
      <c r="I12" s="131">
        <v>9.28</v>
      </c>
      <c r="J12" s="337">
        <f t="shared" si="0"/>
        <v>16.6</v>
      </c>
      <c r="K12" s="338">
        <f t="shared" si="1"/>
        <v>8.53</v>
      </c>
      <c r="L12" s="339">
        <v>24</v>
      </c>
      <c r="M12" s="161">
        <v>18.1</v>
      </c>
      <c r="N12" s="162">
        <v>8.45</v>
      </c>
      <c r="O12" s="334">
        <v>29</v>
      </c>
      <c r="P12" s="353">
        <v>19</v>
      </c>
      <c r="Q12" s="138">
        <v>8.8</v>
      </c>
      <c r="R12" s="340">
        <f t="shared" si="2"/>
        <v>18.1</v>
      </c>
      <c r="S12" s="341">
        <f t="shared" si="3"/>
        <v>16.6</v>
      </c>
      <c r="T12" s="341">
        <f t="shared" si="4"/>
        <v>8.45</v>
      </c>
      <c r="U12" s="341">
        <f t="shared" si="5"/>
        <v>17.1</v>
      </c>
      <c r="V12" s="342">
        <f t="shared" si="6"/>
        <v>19</v>
      </c>
      <c r="W12" s="343"/>
      <c r="X12" s="344">
        <f t="shared" si="7"/>
        <v>8.45</v>
      </c>
      <c r="Y12" s="340">
        <f t="shared" si="8"/>
        <v>8.765</v>
      </c>
      <c r="Z12" s="361">
        <f t="shared" si="9"/>
        <v>19</v>
      </c>
      <c r="AA12" s="341">
        <f t="shared" si="10"/>
        <v>54.20000000000001</v>
      </c>
      <c r="AB12" s="342">
        <f t="shared" si="11"/>
        <v>70.80000000000001</v>
      </c>
      <c r="AC12" s="342">
        <f t="shared" si="12"/>
        <v>14.160000000000002</v>
      </c>
      <c r="AD12" s="345">
        <v>11</v>
      </c>
      <c r="AE12" s="111">
        <v>19.8</v>
      </c>
      <c r="AF12" s="338">
        <v>8.26</v>
      </c>
      <c r="AG12" s="60">
        <f t="shared" si="13"/>
        <v>19.8</v>
      </c>
      <c r="AH12" s="8">
        <f>MIN(X12,AF12)</f>
        <v>8.26</v>
      </c>
      <c r="AI12" s="77">
        <v>112</v>
      </c>
      <c r="AJ12" s="78">
        <f t="shared" si="15"/>
        <v>9.244992295839754</v>
      </c>
      <c r="AK12" s="1"/>
      <c r="AL12" s="1"/>
    </row>
    <row r="13" spans="1:38" ht="13.5" thickBot="1">
      <c r="A13" s="354">
        <v>10</v>
      </c>
      <c r="B13" s="348" t="s">
        <v>55</v>
      </c>
      <c r="C13" s="311" t="s">
        <v>68</v>
      </c>
      <c r="D13" s="346">
        <v>13</v>
      </c>
      <c r="E13" s="353">
        <v>19.8</v>
      </c>
      <c r="F13" s="138">
        <v>8.27</v>
      </c>
      <c r="G13" s="334">
        <v>27</v>
      </c>
      <c r="H13" s="134">
        <v>17.3</v>
      </c>
      <c r="I13" s="131">
        <v>8.8</v>
      </c>
      <c r="J13" s="337">
        <f t="shared" si="0"/>
        <v>17.3</v>
      </c>
      <c r="K13" s="338">
        <f t="shared" si="1"/>
        <v>8.27</v>
      </c>
      <c r="L13" s="339">
        <v>24</v>
      </c>
      <c r="M13" s="366">
        <v>18.5</v>
      </c>
      <c r="N13" s="368">
        <v>7.86</v>
      </c>
      <c r="O13" s="334">
        <v>29</v>
      </c>
      <c r="P13" s="172">
        <v>19.4</v>
      </c>
      <c r="Q13" s="173">
        <v>8.25</v>
      </c>
      <c r="R13" s="340">
        <f t="shared" si="2"/>
        <v>18.5</v>
      </c>
      <c r="S13" s="341">
        <f t="shared" si="3"/>
        <v>17.3</v>
      </c>
      <c r="T13" s="341">
        <f t="shared" si="4"/>
        <v>7.86</v>
      </c>
      <c r="U13" s="341">
        <f t="shared" si="5"/>
        <v>19.8</v>
      </c>
      <c r="V13" s="342">
        <f t="shared" si="6"/>
        <v>19.4</v>
      </c>
      <c r="W13" s="343"/>
      <c r="X13" s="344">
        <f t="shared" si="7"/>
        <v>7.86</v>
      </c>
      <c r="Y13" s="340">
        <f t="shared" si="8"/>
        <v>8.295</v>
      </c>
      <c r="Z13" s="360">
        <f t="shared" si="9"/>
        <v>19.8</v>
      </c>
      <c r="AA13" s="341">
        <f t="shared" si="10"/>
        <v>57.7</v>
      </c>
      <c r="AB13" s="342">
        <f t="shared" si="11"/>
        <v>75</v>
      </c>
      <c r="AC13" s="342">
        <f t="shared" si="12"/>
        <v>15</v>
      </c>
      <c r="AD13" s="345">
        <v>8</v>
      </c>
      <c r="AE13" s="111">
        <v>17.1</v>
      </c>
      <c r="AF13" s="338">
        <v>7.84</v>
      </c>
      <c r="AG13" s="60">
        <f t="shared" si="13"/>
        <v>19.8</v>
      </c>
      <c r="AH13" s="8">
        <f>MIN(X13,AF13)</f>
        <v>7.84</v>
      </c>
      <c r="AI13" s="77">
        <v>112</v>
      </c>
      <c r="AJ13" s="78">
        <f t="shared" si="15"/>
        <v>9.74025974025974</v>
      </c>
      <c r="AK13" s="1"/>
      <c r="AL13" s="1"/>
    </row>
    <row r="14" spans="1:38" s="11" customFormat="1" ht="13.5" thickBot="1">
      <c r="A14" s="354">
        <v>11</v>
      </c>
      <c r="B14" s="91" t="s">
        <v>74</v>
      </c>
      <c r="C14" s="310" t="s">
        <v>66</v>
      </c>
      <c r="D14" s="346">
        <v>10</v>
      </c>
      <c r="E14" s="134">
        <v>19.2</v>
      </c>
      <c r="F14" s="131">
        <v>8.77</v>
      </c>
      <c r="G14" s="334">
        <v>27</v>
      </c>
      <c r="H14" s="134">
        <v>17.6</v>
      </c>
      <c r="I14" s="131">
        <v>8.97</v>
      </c>
      <c r="J14" s="337">
        <f t="shared" si="0"/>
        <v>17.6</v>
      </c>
      <c r="K14" s="338">
        <f t="shared" si="1"/>
        <v>8.77</v>
      </c>
      <c r="L14" s="339">
        <v>24</v>
      </c>
      <c r="M14" s="367">
        <v>18.8</v>
      </c>
      <c r="N14" s="369">
        <v>8.95</v>
      </c>
      <c r="O14" s="334">
        <v>29</v>
      </c>
      <c r="P14" s="132">
        <v>17.6</v>
      </c>
      <c r="Q14" s="133">
        <v>8.97</v>
      </c>
      <c r="R14" s="340">
        <f t="shared" si="2"/>
        <v>17.6</v>
      </c>
      <c r="S14" s="341">
        <f t="shared" si="3"/>
        <v>17.6</v>
      </c>
      <c r="T14" s="341">
        <f t="shared" si="4"/>
        <v>8.95</v>
      </c>
      <c r="U14" s="341">
        <f t="shared" si="5"/>
        <v>19.2</v>
      </c>
      <c r="V14" s="342">
        <f t="shared" si="6"/>
        <v>18.8</v>
      </c>
      <c r="W14" s="343"/>
      <c r="X14" s="344">
        <f t="shared" si="7"/>
        <v>8.77</v>
      </c>
      <c r="Y14" s="340">
        <f t="shared" si="8"/>
        <v>8.915000000000001</v>
      </c>
      <c r="Z14" s="360">
        <f t="shared" si="9"/>
        <v>19.2</v>
      </c>
      <c r="AA14" s="341">
        <f t="shared" si="10"/>
        <v>55.59999999999999</v>
      </c>
      <c r="AB14" s="342">
        <f t="shared" si="11"/>
        <v>73.19999999999999</v>
      </c>
      <c r="AC14" s="342">
        <f t="shared" si="12"/>
        <v>14.639999999999997</v>
      </c>
      <c r="AD14" s="345">
        <v>10</v>
      </c>
      <c r="AE14" s="111">
        <v>18.4</v>
      </c>
      <c r="AF14" s="338">
        <v>8.54</v>
      </c>
      <c r="AG14" s="60">
        <f t="shared" si="13"/>
        <v>19.2</v>
      </c>
      <c r="AH14" s="8">
        <f>MIN(X14,AF14)</f>
        <v>8.54</v>
      </c>
      <c r="AI14" s="77">
        <v>112</v>
      </c>
      <c r="AJ14" s="78">
        <f t="shared" si="15"/>
        <v>8.941877794336811</v>
      </c>
      <c r="AK14" s="1"/>
      <c r="AL14" s="1"/>
    </row>
    <row r="15" spans="1:38" s="9" customFormat="1" ht="13.5" thickBot="1">
      <c r="A15" s="350">
        <v>12</v>
      </c>
      <c r="B15" s="351" t="s">
        <v>62</v>
      </c>
      <c r="C15" s="310" t="s">
        <v>66</v>
      </c>
      <c r="D15" s="349">
        <v>16</v>
      </c>
      <c r="E15" s="186">
        <v>15.5</v>
      </c>
      <c r="F15" s="187">
        <v>9.81</v>
      </c>
      <c r="G15" s="334">
        <v>27</v>
      </c>
      <c r="H15" s="228">
        <v>16.7</v>
      </c>
      <c r="I15" s="229">
        <v>9.86</v>
      </c>
      <c r="J15" s="337">
        <f t="shared" si="0"/>
        <v>15.5</v>
      </c>
      <c r="K15" s="338">
        <f t="shared" si="1"/>
        <v>9.81</v>
      </c>
      <c r="L15" s="339">
        <v>24</v>
      </c>
      <c r="M15" s="161">
        <v>16.6</v>
      </c>
      <c r="N15" s="162">
        <v>10.2</v>
      </c>
      <c r="O15" s="334">
        <v>29</v>
      </c>
      <c r="P15" s="161">
        <v>19.4</v>
      </c>
      <c r="Q15" s="162">
        <v>8.56</v>
      </c>
      <c r="R15" s="340">
        <f t="shared" si="2"/>
        <v>16.6</v>
      </c>
      <c r="S15" s="341">
        <f t="shared" si="3"/>
        <v>15.5</v>
      </c>
      <c r="T15" s="341">
        <f t="shared" si="4"/>
        <v>8.56</v>
      </c>
      <c r="U15" s="341">
        <f t="shared" si="5"/>
        <v>16.7</v>
      </c>
      <c r="V15" s="342">
        <f t="shared" si="6"/>
        <v>19.4</v>
      </c>
      <c r="W15" s="343"/>
      <c r="X15" s="344">
        <f t="shared" si="7"/>
        <v>8.56</v>
      </c>
      <c r="Y15" s="340">
        <f t="shared" si="8"/>
        <v>9.6075</v>
      </c>
      <c r="Z15" s="361">
        <f t="shared" si="9"/>
        <v>19.4</v>
      </c>
      <c r="AA15" s="341">
        <f t="shared" si="10"/>
        <v>52.7</v>
      </c>
      <c r="AB15" s="342">
        <f t="shared" si="11"/>
        <v>68.2</v>
      </c>
      <c r="AC15" s="342">
        <f t="shared" si="12"/>
        <v>13.64</v>
      </c>
      <c r="AD15" s="345">
        <v>12</v>
      </c>
      <c r="AE15" s="111">
        <v>17.1</v>
      </c>
      <c r="AF15" s="338">
        <v>8.88</v>
      </c>
      <c r="AG15" s="60">
        <f t="shared" si="13"/>
        <v>19.4</v>
      </c>
      <c r="AH15" s="8">
        <f>MIN(X15,AF15)</f>
        <v>8.56</v>
      </c>
      <c r="AI15" s="77">
        <v>112</v>
      </c>
      <c r="AJ15" s="78">
        <f t="shared" si="15"/>
        <v>8.920985556499573</v>
      </c>
      <c r="AK15" s="1"/>
      <c r="AL15" s="1"/>
    </row>
    <row r="16" spans="1:38" ht="13.5" thickBot="1">
      <c r="A16" s="103"/>
      <c r="B16" s="83"/>
      <c r="C16" s="84"/>
      <c r="D16" s="85">
        <v>9</v>
      </c>
      <c r="E16" s="86">
        <v>0</v>
      </c>
      <c r="F16" s="87">
        <v>0</v>
      </c>
      <c r="G16" s="85">
        <v>27</v>
      </c>
      <c r="H16" s="179">
        <v>0</v>
      </c>
      <c r="I16" s="180">
        <v>0</v>
      </c>
      <c r="J16" s="88">
        <f aca="true" t="shared" si="16" ref="J16:J36">MIN(E16,H16)</f>
        <v>0</v>
      </c>
      <c r="K16" s="86">
        <f aca="true" t="shared" si="17" ref="K16:K36">MIN(F16,I16)</f>
        <v>0</v>
      </c>
      <c r="L16" s="89">
        <v>24</v>
      </c>
      <c r="M16" s="86">
        <v>0</v>
      </c>
      <c r="N16" s="87">
        <v>0</v>
      </c>
      <c r="O16" s="85">
        <v>29</v>
      </c>
      <c r="P16" s="86">
        <v>0</v>
      </c>
      <c r="Q16" s="87">
        <v>0</v>
      </c>
      <c r="R16" s="7">
        <f aca="true" t="shared" si="18" ref="R16:R36">MIN(M16,P16)</f>
        <v>0</v>
      </c>
      <c r="S16" s="4">
        <f aca="true" t="shared" si="19" ref="S16:S36">MIN(J16,R16)</f>
        <v>0</v>
      </c>
      <c r="T16" s="4">
        <f aca="true" t="shared" si="20" ref="T16:T36">MIN(N16,Q16)</f>
        <v>0</v>
      </c>
      <c r="U16" s="4">
        <f aca="true" t="shared" si="21" ref="U16:U36">MAX(E16,H16)</f>
        <v>0</v>
      </c>
      <c r="V16" s="8">
        <f aca="true" t="shared" si="22" ref="V16:V36">MAX(M16,P16)</f>
        <v>0</v>
      </c>
      <c r="W16" s="6"/>
      <c r="X16" s="3">
        <f aca="true" t="shared" si="23" ref="X16:X36">MIN(K16,T16)</f>
        <v>0</v>
      </c>
      <c r="Y16" s="7">
        <f aca="true" t="shared" si="24" ref="Y16:Y36">AVERAGE(F16,I16,N16,Q16)</f>
        <v>0</v>
      </c>
      <c r="Z16" s="4">
        <f aca="true" t="shared" si="25" ref="Z16:Z36">MAX(U16,V16)</f>
        <v>0</v>
      </c>
      <c r="AA16" s="4">
        <f aca="true" t="shared" si="26" ref="AA16:AA36">SUM(E16+H16+M16+P16)-S16</f>
        <v>0</v>
      </c>
      <c r="AB16" s="8">
        <f aca="true" t="shared" si="27" ref="AB16:AB36">SUM(E16,H16,M16,P16)</f>
        <v>0</v>
      </c>
      <c r="AC16" s="8">
        <f aca="true" t="shared" si="28" ref="AC16:AC36">AVERAGE(,E16,H16,M16,P16)</f>
        <v>0</v>
      </c>
      <c r="AD16" s="5"/>
      <c r="AE16" s="111">
        <v>0</v>
      </c>
      <c r="AF16" s="86">
        <v>0</v>
      </c>
      <c r="AG16" s="60">
        <f aca="true" t="shared" si="29" ref="AG16:AG36">MAX(Z16,AE16)</f>
        <v>0</v>
      </c>
      <c r="AH16" s="8">
        <f aca="true" t="shared" si="30" ref="AH16:AH36">MIN(X16,AF16)</f>
        <v>0</v>
      </c>
      <c r="AI16" s="77"/>
      <c r="AJ16" s="78" t="e">
        <f aca="true" t="shared" si="31" ref="AJ16:AJ35">SUM(3600/AH16*AI16/5280)</f>
        <v>#DIV/0!</v>
      </c>
      <c r="AK16" s="1"/>
      <c r="AL16" s="1"/>
    </row>
    <row r="17" spans="1:38" ht="13.5" thickBot="1">
      <c r="A17" s="104"/>
      <c r="B17" s="105"/>
      <c r="C17" s="106"/>
      <c r="D17" s="93"/>
      <c r="E17" s="86">
        <v>0</v>
      </c>
      <c r="F17" s="87">
        <v>0</v>
      </c>
      <c r="G17" s="85">
        <v>27</v>
      </c>
      <c r="H17" s="86">
        <v>0</v>
      </c>
      <c r="I17" s="87">
        <v>0</v>
      </c>
      <c r="J17" s="88">
        <f t="shared" si="16"/>
        <v>0</v>
      </c>
      <c r="K17" s="86">
        <f t="shared" si="17"/>
        <v>0</v>
      </c>
      <c r="L17" s="89">
        <v>24</v>
      </c>
      <c r="M17" s="86">
        <v>0</v>
      </c>
      <c r="N17" s="87">
        <v>0</v>
      </c>
      <c r="O17" s="85">
        <v>29</v>
      </c>
      <c r="P17" s="86">
        <v>0</v>
      </c>
      <c r="Q17" s="87">
        <v>0</v>
      </c>
      <c r="R17" s="7">
        <f t="shared" si="18"/>
        <v>0</v>
      </c>
      <c r="S17" s="4">
        <f t="shared" si="19"/>
        <v>0</v>
      </c>
      <c r="T17" s="4">
        <f t="shared" si="20"/>
        <v>0</v>
      </c>
      <c r="U17" s="4">
        <f t="shared" si="21"/>
        <v>0</v>
      </c>
      <c r="V17" s="8">
        <f t="shared" si="22"/>
        <v>0</v>
      </c>
      <c r="W17" s="6"/>
      <c r="X17" s="3">
        <f t="shared" si="23"/>
        <v>0</v>
      </c>
      <c r="Y17" s="7">
        <f t="shared" si="24"/>
        <v>0</v>
      </c>
      <c r="Z17" s="4">
        <f t="shared" si="25"/>
        <v>0</v>
      </c>
      <c r="AA17" s="4">
        <f t="shared" si="26"/>
        <v>0</v>
      </c>
      <c r="AB17" s="8">
        <f t="shared" si="27"/>
        <v>0</v>
      </c>
      <c r="AC17" s="8">
        <f t="shared" si="28"/>
        <v>0</v>
      </c>
      <c r="AD17" s="5"/>
      <c r="AE17" s="111">
        <v>0</v>
      </c>
      <c r="AF17" s="86">
        <v>0</v>
      </c>
      <c r="AG17" s="60">
        <f t="shared" si="29"/>
        <v>0</v>
      </c>
      <c r="AH17" s="8">
        <f t="shared" si="30"/>
        <v>0</v>
      </c>
      <c r="AI17" s="77"/>
      <c r="AJ17" s="78" t="e">
        <f t="shared" si="31"/>
        <v>#DIV/0!</v>
      </c>
      <c r="AK17" s="1"/>
      <c r="AL17" s="1"/>
    </row>
    <row r="18" spans="1:38" s="11" customFormat="1" ht="13.5" thickBot="1">
      <c r="A18" s="104"/>
      <c r="B18" s="105"/>
      <c r="C18" s="106"/>
      <c r="D18" s="93">
        <v>6</v>
      </c>
      <c r="E18" s="86">
        <v>0</v>
      </c>
      <c r="F18" s="87">
        <v>0</v>
      </c>
      <c r="G18" s="85">
        <v>27</v>
      </c>
      <c r="H18" s="86">
        <v>0</v>
      </c>
      <c r="I18" s="87">
        <v>0</v>
      </c>
      <c r="J18" s="88">
        <f t="shared" si="16"/>
        <v>0</v>
      </c>
      <c r="K18" s="86">
        <f t="shared" si="17"/>
        <v>0</v>
      </c>
      <c r="L18" s="89">
        <v>24</v>
      </c>
      <c r="M18" s="86">
        <v>0</v>
      </c>
      <c r="N18" s="87">
        <v>0</v>
      </c>
      <c r="O18" s="85">
        <v>29</v>
      </c>
      <c r="P18" s="86">
        <v>0</v>
      </c>
      <c r="Q18" s="87">
        <v>0</v>
      </c>
      <c r="R18" s="7">
        <f t="shared" si="18"/>
        <v>0</v>
      </c>
      <c r="S18" s="4">
        <f t="shared" si="19"/>
        <v>0</v>
      </c>
      <c r="T18" s="4">
        <f t="shared" si="20"/>
        <v>0</v>
      </c>
      <c r="U18" s="4">
        <f t="shared" si="21"/>
        <v>0</v>
      </c>
      <c r="V18" s="8">
        <f t="shared" si="22"/>
        <v>0</v>
      </c>
      <c r="W18" s="6"/>
      <c r="X18" s="3">
        <f t="shared" si="23"/>
        <v>0</v>
      </c>
      <c r="Y18" s="7">
        <f t="shared" si="24"/>
        <v>0</v>
      </c>
      <c r="Z18" s="4">
        <f t="shared" si="25"/>
        <v>0</v>
      </c>
      <c r="AA18" s="4">
        <f t="shared" si="26"/>
        <v>0</v>
      </c>
      <c r="AB18" s="8">
        <f t="shared" si="27"/>
        <v>0</v>
      </c>
      <c r="AC18" s="8">
        <f t="shared" si="28"/>
        <v>0</v>
      </c>
      <c r="AD18" s="5"/>
      <c r="AE18" s="111">
        <v>0</v>
      </c>
      <c r="AF18" s="86">
        <v>0</v>
      </c>
      <c r="AG18" s="60">
        <f t="shared" si="29"/>
        <v>0</v>
      </c>
      <c r="AH18" s="8">
        <f t="shared" si="30"/>
        <v>0</v>
      </c>
      <c r="AI18" s="77"/>
      <c r="AJ18" s="78" t="e">
        <f t="shared" si="31"/>
        <v>#DIV/0!</v>
      </c>
      <c r="AK18" s="1"/>
      <c r="AL18" s="1"/>
    </row>
    <row r="19" spans="1:38" s="9" customFormat="1" ht="13.5" customHeight="1" thickBot="1">
      <c r="A19" s="107"/>
      <c r="B19" s="108"/>
      <c r="C19" s="109"/>
      <c r="D19" s="110"/>
      <c r="E19" s="86">
        <v>0</v>
      </c>
      <c r="F19" s="87">
        <v>0</v>
      </c>
      <c r="G19" s="85">
        <v>27</v>
      </c>
      <c r="H19" s="86">
        <v>0</v>
      </c>
      <c r="I19" s="87">
        <v>0</v>
      </c>
      <c r="J19" s="88">
        <f t="shared" si="16"/>
        <v>0</v>
      </c>
      <c r="K19" s="86">
        <f t="shared" si="17"/>
        <v>0</v>
      </c>
      <c r="L19" s="89">
        <v>24</v>
      </c>
      <c r="M19" s="86">
        <v>0</v>
      </c>
      <c r="N19" s="87">
        <v>0</v>
      </c>
      <c r="O19" s="85">
        <v>29</v>
      </c>
      <c r="P19" s="86">
        <v>0</v>
      </c>
      <c r="Q19" s="87">
        <v>0</v>
      </c>
      <c r="R19" s="7">
        <f t="shared" si="18"/>
        <v>0</v>
      </c>
      <c r="S19" s="4">
        <f t="shared" si="19"/>
        <v>0</v>
      </c>
      <c r="T19" s="4">
        <f t="shared" si="20"/>
        <v>0</v>
      </c>
      <c r="U19" s="4">
        <f t="shared" si="21"/>
        <v>0</v>
      </c>
      <c r="V19" s="8">
        <f t="shared" si="22"/>
        <v>0</v>
      </c>
      <c r="W19" s="6"/>
      <c r="X19" s="3">
        <f t="shared" si="23"/>
        <v>0</v>
      </c>
      <c r="Y19" s="7">
        <f t="shared" si="24"/>
        <v>0</v>
      </c>
      <c r="Z19" s="4">
        <f t="shared" si="25"/>
        <v>0</v>
      </c>
      <c r="AA19" s="4">
        <f t="shared" si="26"/>
        <v>0</v>
      </c>
      <c r="AB19" s="8">
        <f t="shared" si="27"/>
        <v>0</v>
      </c>
      <c r="AC19" s="8">
        <f t="shared" si="28"/>
        <v>0</v>
      </c>
      <c r="AD19" s="5"/>
      <c r="AE19" s="111">
        <v>0</v>
      </c>
      <c r="AF19" s="86">
        <v>0</v>
      </c>
      <c r="AG19" s="60">
        <f t="shared" si="29"/>
        <v>0</v>
      </c>
      <c r="AH19" s="8">
        <f t="shared" si="30"/>
        <v>0</v>
      </c>
      <c r="AI19" s="77"/>
      <c r="AJ19" s="78" t="e">
        <f t="shared" si="31"/>
        <v>#DIV/0!</v>
      </c>
      <c r="AK19" s="1"/>
      <c r="AL19" s="1"/>
    </row>
    <row r="20" spans="1:38" ht="13.5" customHeight="1" thickBot="1">
      <c r="A20" s="97"/>
      <c r="B20" s="83"/>
      <c r="C20" s="84"/>
      <c r="D20" s="85">
        <v>7</v>
      </c>
      <c r="E20" s="86">
        <v>0</v>
      </c>
      <c r="F20" s="87">
        <v>0</v>
      </c>
      <c r="G20" s="85">
        <v>27</v>
      </c>
      <c r="H20" s="86">
        <v>0</v>
      </c>
      <c r="I20" s="87">
        <v>0</v>
      </c>
      <c r="J20" s="88">
        <f t="shared" si="16"/>
        <v>0</v>
      </c>
      <c r="K20" s="86">
        <f t="shared" si="17"/>
        <v>0</v>
      </c>
      <c r="L20" s="89">
        <v>24</v>
      </c>
      <c r="M20" s="86">
        <v>0</v>
      </c>
      <c r="N20" s="87">
        <v>0</v>
      </c>
      <c r="O20" s="85">
        <v>29</v>
      </c>
      <c r="P20" s="86">
        <v>0</v>
      </c>
      <c r="Q20" s="87">
        <v>0</v>
      </c>
      <c r="R20" s="7">
        <f t="shared" si="18"/>
        <v>0</v>
      </c>
      <c r="S20" s="4">
        <f t="shared" si="19"/>
        <v>0</v>
      </c>
      <c r="T20" s="4">
        <f t="shared" si="20"/>
        <v>0</v>
      </c>
      <c r="U20" s="4">
        <f t="shared" si="21"/>
        <v>0</v>
      </c>
      <c r="V20" s="8">
        <f t="shared" si="22"/>
        <v>0</v>
      </c>
      <c r="W20" s="6"/>
      <c r="X20" s="3">
        <f t="shared" si="23"/>
        <v>0</v>
      </c>
      <c r="Y20" s="7">
        <f t="shared" si="24"/>
        <v>0</v>
      </c>
      <c r="Z20" s="4">
        <f t="shared" si="25"/>
        <v>0</v>
      </c>
      <c r="AA20" s="4">
        <f t="shared" si="26"/>
        <v>0</v>
      </c>
      <c r="AB20" s="8">
        <f t="shared" si="27"/>
        <v>0</v>
      </c>
      <c r="AC20" s="8">
        <f t="shared" si="28"/>
        <v>0</v>
      </c>
      <c r="AD20" s="5"/>
      <c r="AE20" s="111">
        <v>0</v>
      </c>
      <c r="AF20" s="86">
        <v>0</v>
      </c>
      <c r="AG20" s="60">
        <f t="shared" si="29"/>
        <v>0</v>
      </c>
      <c r="AH20" s="8">
        <f t="shared" si="30"/>
        <v>0</v>
      </c>
      <c r="AI20" s="77"/>
      <c r="AJ20" s="78" t="e">
        <f t="shared" si="31"/>
        <v>#DIV/0!</v>
      </c>
      <c r="AK20" s="1"/>
      <c r="AL20" s="1"/>
    </row>
    <row r="21" spans="1:38" ht="13.5" customHeight="1" thickBot="1">
      <c r="A21" s="104"/>
      <c r="B21" s="105"/>
      <c r="C21" s="106"/>
      <c r="D21" s="93"/>
      <c r="E21" s="86"/>
      <c r="F21" s="87">
        <v>0</v>
      </c>
      <c r="G21" s="85">
        <v>27</v>
      </c>
      <c r="H21" s="86">
        <v>0</v>
      </c>
      <c r="I21" s="87">
        <v>0</v>
      </c>
      <c r="J21" s="88">
        <f t="shared" si="16"/>
        <v>0</v>
      </c>
      <c r="K21" s="86">
        <f t="shared" si="17"/>
        <v>0</v>
      </c>
      <c r="L21" s="89">
        <v>24</v>
      </c>
      <c r="M21" s="86">
        <v>0</v>
      </c>
      <c r="N21" s="87">
        <v>0</v>
      </c>
      <c r="O21" s="85">
        <v>29</v>
      </c>
      <c r="P21" s="86">
        <v>0</v>
      </c>
      <c r="Q21" s="87">
        <v>0</v>
      </c>
      <c r="R21" s="7">
        <f t="shared" si="18"/>
        <v>0</v>
      </c>
      <c r="S21" s="4">
        <f t="shared" si="19"/>
        <v>0</v>
      </c>
      <c r="T21" s="4">
        <f t="shared" si="20"/>
        <v>0</v>
      </c>
      <c r="U21" s="4">
        <f t="shared" si="21"/>
        <v>0</v>
      </c>
      <c r="V21" s="8">
        <f t="shared" si="22"/>
        <v>0</v>
      </c>
      <c r="W21" s="6"/>
      <c r="X21" s="3">
        <f t="shared" si="23"/>
        <v>0</v>
      </c>
      <c r="Y21" s="7">
        <f t="shared" si="24"/>
        <v>0</v>
      </c>
      <c r="Z21" s="4">
        <f t="shared" si="25"/>
        <v>0</v>
      </c>
      <c r="AA21" s="4">
        <f t="shared" si="26"/>
        <v>0</v>
      </c>
      <c r="AB21" s="8">
        <f t="shared" si="27"/>
        <v>0</v>
      </c>
      <c r="AC21" s="8">
        <f t="shared" si="28"/>
        <v>0</v>
      </c>
      <c r="AD21" s="5"/>
      <c r="AE21" s="111">
        <v>0</v>
      </c>
      <c r="AF21" s="86">
        <v>0</v>
      </c>
      <c r="AG21" s="60">
        <f t="shared" si="29"/>
        <v>0</v>
      </c>
      <c r="AH21" s="8">
        <f t="shared" si="30"/>
        <v>0</v>
      </c>
      <c r="AI21" s="77"/>
      <c r="AJ21" s="78" t="e">
        <f t="shared" si="31"/>
        <v>#DIV/0!</v>
      </c>
      <c r="AK21" s="1"/>
      <c r="AL21" s="1"/>
    </row>
    <row r="22" spans="1:38" s="11" customFormat="1" ht="13.5" customHeight="1" thickBot="1">
      <c r="A22" s="104"/>
      <c r="B22" s="105"/>
      <c r="C22" s="106"/>
      <c r="D22" s="93">
        <v>18</v>
      </c>
      <c r="E22" s="86">
        <v>0</v>
      </c>
      <c r="F22" s="87">
        <v>0</v>
      </c>
      <c r="G22" s="85">
        <v>27</v>
      </c>
      <c r="H22" s="86">
        <v>0</v>
      </c>
      <c r="I22" s="87">
        <v>0</v>
      </c>
      <c r="J22" s="88">
        <f t="shared" si="16"/>
        <v>0</v>
      </c>
      <c r="K22" s="86">
        <f t="shared" si="17"/>
        <v>0</v>
      </c>
      <c r="L22" s="89">
        <v>24</v>
      </c>
      <c r="M22" s="86">
        <v>0</v>
      </c>
      <c r="N22" s="87">
        <v>0</v>
      </c>
      <c r="O22" s="85">
        <v>29</v>
      </c>
      <c r="P22" s="86">
        <v>0</v>
      </c>
      <c r="Q22" s="87">
        <v>0</v>
      </c>
      <c r="R22" s="7">
        <f t="shared" si="18"/>
        <v>0</v>
      </c>
      <c r="S22" s="4">
        <f t="shared" si="19"/>
        <v>0</v>
      </c>
      <c r="T22" s="4">
        <f t="shared" si="20"/>
        <v>0</v>
      </c>
      <c r="U22" s="4">
        <f t="shared" si="21"/>
        <v>0</v>
      </c>
      <c r="V22" s="8">
        <f t="shared" si="22"/>
        <v>0</v>
      </c>
      <c r="W22" s="6"/>
      <c r="X22" s="3">
        <f t="shared" si="23"/>
        <v>0</v>
      </c>
      <c r="Y22" s="7">
        <f t="shared" si="24"/>
        <v>0</v>
      </c>
      <c r="Z22" s="4">
        <f t="shared" si="25"/>
        <v>0</v>
      </c>
      <c r="AA22" s="4">
        <f t="shared" si="26"/>
        <v>0</v>
      </c>
      <c r="AB22" s="8">
        <f t="shared" si="27"/>
        <v>0</v>
      </c>
      <c r="AC22" s="8">
        <f t="shared" si="28"/>
        <v>0</v>
      </c>
      <c r="AD22" s="5"/>
      <c r="AE22" s="111">
        <v>0</v>
      </c>
      <c r="AF22" s="86">
        <v>0</v>
      </c>
      <c r="AG22" s="60">
        <f t="shared" si="29"/>
        <v>0</v>
      </c>
      <c r="AH22" s="8">
        <f t="shared" si="30"/>
        <v>0</v>
      </c>
      <c r="AI22" s="77"/>
      <c r="AJ22" s="78" t="e">
        <f t="shared" si="31"/>
        <v>#DIV/0!</v>
      </c>
      <c r="AK22" s="1"/>
      <c r="AL22" s="1"/>
    </row>
    <row r="23" spans="1:38" s="9" customFormat="1" ht="13.5" customHeight="1" thickBot="1">
      <c r="A23" s="100" t="s">
        <v>8</v>
      </c>
      <c r="B23" s="101"/>
      <c r="C23" s="102"/>
      <c r="D23" s="96">
        <v>17</v>
      </c>
      <c r="E23" s="86">
        <v>0</v>
      </c>
      <c r="F23" s="87">
        <v>0</v>
      </c>
      <c r="G23" s="85">
        <v>27</v>
      </c>
      <c r="H23" s="86">
        <v>0</v>
      </c>
      <c r="I23" s="87">
        <v>0</v>
      </c>
      <c r="J23" s="88">
        <f t="shared" si="16"/>
        <v>0</v>
      </c>
      <c r="K23" s="86">
        <f t="shared" si="17"/>
        <v>0</v>
      </c>
      <c r="L23" s="89">
        <v>24</v>
      </c>
      <c r="M23" s="86">
        <v>0</v>
      </c>
      <c r="N23" s="87">
        <v>0</v>
      </c>
      <c r="O23" s="85">
        <v>29</v>
      </c>
      <c r="P23" s="86">
        <v>0</v>
      </c>
      <c r="Q23" s="87">
        <v>0</v>
      </c>
      <c r="R23" s="7">
        <f t="shared" si="18"/>
        <v>0</v>
      </c>
      <c r="S23" s="4">
        <f t="shared" si="19"/>
        <v>0</v>
      </c>
      <c r="T23" s="4">
        <f t="shared" si="20"/>
        <v>0</v>
      </c>
      <c r="U23" s="4">
        <f t="shared" si="21"/>
        <v>0</v>
      </c>
      <c r="V23" s="8">
        <f t="shared" si="22"/>
        <v>0</v>
      </c>
      <c r="W23" s="6"/>
      <c r="X23" s="3">
        <f t="shared" si="23"/>
        <v>0</v>
      </c>
      <c r="Y23" s="7">
        <f t="shared" si="24"/>
        <v>0</v>
      </c>
      <c r="Z23" s="4">
        <f t="shared" si="25"/>
        <v>0</v>
      </c>
      <c r="AA23" s="4">
        <f t="shared" si="26"/>
        <v>0</v>
      </c>
      <c r="AB23" s="8">
        <f t="shared" si="27"/>
        <v>0</v>
      </c>
      <c r="AC23" s="8">
        <f t="shared" si="28"/>
        <v>0</v>
      </c>
      <c r="AD23" s="5"/>
      <c r="AE23" s="111">
        <v>0</v>
      </c>
      <c r="AF23" s="86">
        <v>0</v>
      </c>
      <c r="AG23" s="60">
        <f t="shared" si="29"/>
        <v>0</v>
      </c>
      <c r="AH23" s="8">
        <f t="shared" si="30"/>
        <v>0</v>
      </c>
      <c r="AI23" s="77"/>
      <c r="AJ23" s="78" t="e">
        <f t="shared" si="31"/>
        <v>#DIV/0!</v>
      </c>
      <c r="AK23" s="1"/>
      <c r="AL23" s="1"/>
    </row>
    <row r="24" spans="1:38" ht="13.5" thickBot="1">
      <c r="A24" s="103"/>
      <c r="B24" s="83"/>
      <c r="C24" s="84"/>
      <c r="D24" s="85">
        <v>16</v>
      </c>
      <c r="E24" s="86">
        <v>0</v>
      </c>
      <c r="F24" s="87">
        <v>0</v>
      </c>
      <c r="G24" s="85">
        <v>27</v>
      </c>
      <c r="H24" s="86">
        <v>0</v>
      </c>
      <c r="I24" s="87">
        <v>0</v>
      </c>
      <c r="J24" s="88">
        <f t="shared" si="16"/>
        <v>0</v>
      </c>
      <c r="K24" s="86">
        <f t="shared" si="17"/>
        <v>0</v>
      </c>
      <c r="L24" s="89">
        <v>24</v>
      </c>
      <c r="M24" s="86">
        <v>0</v>
      </c>
      <c r="N24" s="87">
        <v>0</v>
      </c>
      <c r="O24" s="85">
        <v>29</v>
      </c>
      <c r="P24" s="86">
        <v>0</v>
      </c>
      <c r="Q24" s="87">
        <v>0</v>
      </c>
      <c r="R24" s="7">
        <f t="shared" si="18"/>
        <v>0</v>
      </c>
      <c r="S24" s="4">
        <f t="shared" si="19"/>
        <v>0</v>
      </c>
      <c r="T24" s="4">
        <f t="shared" si="20"/>
        <v>0</v>
      </c>
      <c r="U24" s="4">
        <f t="shared" si="21"/>
        <v>0</v>
      </c>
      <c r="V24" s="8">
        <f t="shared" si="22"/>
        <v>0</v>
      </c>
      <c r="W24" s="6"/>
      <c r="X24" s="3">
        <f t="shared" si="23"/>
        <v>0</v>
      </c>
      <c r="Y24" s="7">
        <f t="shared" si="24"/>
        <v>0</v>
      </c>
      <c r="Z24" s="4">
        <f t="shared" si="25"/>
        <v>0</v>
      </c>
      <c r="AA24" s="4">
        <f t="shared" si="26"/>
        <v>0</v>
      </c>
      <c r="AB24" s="8">
        <f t="shared" si="27"/>
        <v>0</v>
      </c>
      <c r="AC24" s="8">
        <f t="shared" si="28"/>
        <v>0</v>
      </c>
      <c r="AD24" s="5"/>
      <c r="AE24" s="111">
        <v>0</v>
      </c>
      <c r="AF24" s="86">
        <v>0</v>
      </c>
      <c r="AG24" s="60">
        <f t="shared" si="29"/>
        <v>0</v>
      </c>
      <c r="AH24" s="8">
        <f t="shared" si="30"/>
        <v>0</v>
      </c>
      <c r="AI24" s="77"/>
      <c r="AJ24" s="78" t="e">
        <f t="shared" si="31"/>
        <v>#DIV/0!</v>
      </c>
      <c r="AK24" s="1"/>
      <c r="AL24" s="1"/>
    </row>
    <row r="25" spans="1:38" ht="13.5" thickBot="1">
      <c r="A25" s="104"/>
      <c r="B25" s="105"/>
      <c r="C25" s="106"/>
      <c r="D25" s="93">
        <v>15</v>
      </c>
      <c r="E25" s="86">
        <v>0</v>
      </c>
      <c r="F25" s="87">
        <v>0</v>
      </c>
      <c r="G25" s="85">
        <v>27</v>
      </c>
      <c r="H25" s="86">
        <v>0</v>
      </c>
      <c r="I25" s="87">
        <v>0</v>
      </c>
      <c r="J25" s="88">
        <f t="shared" si="16"/>
        <v>0</v>
      </c>
      <c r="K25" s="86">
        <f t="shared" si="17"/>
        <v>0</v>
      </c>
      <c r="L25" s="89">
        <v>24</v>
      </c>
      <c r="M25" s="86">
        <v>0</v>
      </c>
      <c r="N25" s="87">
        <v>0</v>
      </c>
      <c r="O25" s="85">
        <v>29</v>
      </c>
      <c r="P25" s="86">
        <v>0</v>
      </c>
      <c r="Q25" s="87">
        <v>0</v>
      </c>
      <c r="R25" s="7">
        <f t="shared" si="18"/>
        <v>0</v>
      </c>
      <c r="S25" s="4">
        <f t="shared" si="19"/>
        <v>0</v>
      </c>
      <c r="T25" s="4">
        <f t="shared" si="20"/>
        <v>0</v>
      </c>
      <c r="U25" s="4">
        <f t="shared" si="21"/>
        <v>0</v>
      </c>
      <c r="V25" s="8">
        <f t="shared" si="22"/>
        <v>0</v>
      </c>
      <c r="W25" s="6"/>
      <c r="X25" s="3">
        <f t="shared" si="23"/>
        <v>0</v>
      </c>
      <c r="Y25" s="7">
        <f t="shared" si="24"/>
        <v>0</v>
      </c>
      <c r="Z25" s="4">
        <f t="shared" si="25"/>
        <v>0</v>
      </c>
      <c r="AA25" s="4">
        <f t="shared" si="26"/>
        <v>0</v>
      </c>
      <c r="AB25" s="8">
        <f t="shared" si="27"/>
        <v>0</v>
      </c>
      <c r="AC25" s="8">
        <f t="shared" si="28"/>
        <v>0</v>
      </c>
      <c r="AD25" s="5"/>
      <c r="AE25" s="111">
        <v>0</v>
      </c>
      <c r="AF25" s="86">
        <v>0</v>
      </c>
      <c r="AG25" s="60">
        <f t="shared" si="29"/>
        <v>0</v>
      </c>
      <c r="AH25" s="8">
        <f t="shared" si="30"/>
        <v>0</v>
      </c>
      <c r="AI25" s="77"/>
      <c r="AJ25" s="78" t="e">
        <f t="shared" si="31"/>
        <v>#DIV/0!</v>
      </c>
      <c r="AK25" s="1"/>
      <c r="AL25" s="1"/>
    </row>
    <row r="26" spans="1:38" s="2" customFormat="1" ht="13.5" thickBot="1">
      <c r="A26" s="104"/>
      <c r="B26" s="105"/>
      <c r="C26" s="106"/>
      <c r="D26" s="93">
        <v>14</v>
      </c>
      <c r="E26" s="86">
        <v>0</v>
      </c>
      <c r="F26" s="87">
        <v>0</v>
      </c>
      <c r="G26" s="85">
        <v>27</v>
      </c>
      <c r="H26" s="86">
        <v>0</v>
      </c>
      <c r="I26" s="87">
        <v>0</v>
      </c>
      <c r="J26" s="88">
        <f t="shared" si="16"/>
        <v>0</v>
      </c>
      <c r="K26" s="86">
        <f t="shared" si="17"/>
        <v>0</v>
      </c>
      <c r="L26" s="89">
        <v>24</v>
      </c>
      <c r="M26" s="86">
        <v>0</v>
      </c>
      <c r="N26" s="87">
        <v>0</v>
      </c>
      <c r="O26" s="85">
        <v>29</v>
      </c>
      <c r="P26" s="86">
        <v>0</v>
      </c>
      <c r="Q26" s="87">
        <v>0</v>
      </c>
      <c r="R26" s="7">
        <f t="shared" si="18"/>
        <v>0</v>
      </c>
      <c r="S26" s="4">
        <f t="shared" si="19"/>
        <v>0</v>
      </c>
      <c r="T26" s="4">
        <f t="shared" si="20"/>
        <v>0</v>
      </c>
      <c r="U26" s="4">
        <f t="shared" si="21"/>
        <v>0</v>
      </c>
      <c r="V26" s="8">
        <f t="shared" si="22"/>
        <v>0</v>
      </c>
      <c r="W26" s="6"/>
      <c r="X26" s="3">
        <f t="shared" si="23"/>
        <v>0</v>
      </c>
      <c r="Y26" s="7">
        <f t="shared" si="24"/>
        <v>0</v>
      </c>
      <c r="Z26" s="4">
        <f t="shared" si="25"/>
        <v>0</v>
      </c>
      <c r="AA26" s="4">
        <f t="shared" si="26"/>
        <v>0</v>
      </c>
      <c r="AB26" s="8">
        <f t="shared" si="27"/>
        <v>0</v>
      </c>
      <c r="AC26" s="8">
        <f t="shared" si="28"/>
        <v>0</v>
      </c>
      <c r="AD26" s="5"/>
      <c r="AE26" s="111">
        <v>0</v>
      </c>
      <c r="AF26" s="86">
        <v>0</v>
      </c>
      <c r="AG26" s="60">
        <f t="shared" si="29"/>
        <v>0</v>
      </c>
      <c r="AH26" s="8">
        <f t="shared" si="30"/>
        <v>0</v>
      </c>
      <c r="AI26" s="77"/>
      <c r="AJ26" s="78" t="e">
        <f t="shared" si="31"/>
        <v>#DIV/0!</v>
      </c>
      <c r="AK26" s="1"/>
      <c r="AL26" s="1"/>
    </row>
    <row r="27" spans="1:38" s="11" customFormat="1" ht="13.5" thickBot="1">
      <c r="A27" s="100"/>
      <c r="B27" s="101"/>
      <c r="C27" s="102"/>
      <c r="D27" s="96">
        <v>13</v>
      </c>
      <c r="E27" s="86">
        <v>0</v>
      </c>
      <c r="F27" s="87">
        <v>0</v>
      </c>
      <c r="G27" s="85">
        <v>27</v>
      </c>
      <c r="H27" s="86">
        <v>0</v>
      </c>
      <c r="I27" s="87">
        <v>0</v>
      </c>
      <c r="J27" s="88">
        <f t="shared" si="16"/>
        <v>0</v>
      </c>
      <c r="K27" s="86">
        <f t="shared" si="17"/>
        <v>0</v>
      </c>
      <c r="L27" s="89">
        <v>24</v>
      </c>
      <c r="M27" s="86">
        <v>0</v>
      </c>
      <c r="N27" s="87">
        <v>0</v>
      </c>
      <c r="O27" s="85">
        <v>29</v>
      </c>
      <c r="P27" s="86">
        <v>0</v>
      </c>
      <c r="Q27" s="87">
        <v>0</v>
      </c>
      <c r="R27" s="7">
        <f t="shared" si="18"/>
        <v>0</v>
      </c>
      <c r="S27" s="4">
        <f t="shared" si="19"/>
        <v>0</v>
      </c>
      <c r="T27" s="4">
        <f t="shared" si="20"/>
        <v>0</v>
      </c>
      <c r="U27" s="4">
        <f t="shared" si="21"/>
        <v>0</v>
      </c>
      <c r="V27" s="8">
        <f t="shared" si="22"/>
        <v>0</v>
      </c>
      <c r="W27" s="6"/>
      <c r="X27" s="3">
        <f t="shared" si="23"/>
        <v>0</v>
      </c>
      <c r="Y27" s="7">
        <f t="shared" si="24"/>
        <v>0</v>
      </c>
      <c r="Z27" s="4">
        <f t="shared" si="25"/>
        <v>0</v>
      </c>
      <c r="AA27" s="4">
        <f t="shared" si="26"/>
        <v>0</v>
      </c>
      <c r="AB27" s="8">
        <f t="shared" si="27"/>
        <v>0</v>
      </c>
      <c r="AC27" s="8">
        <f t="shared" si="28"/>
        <v>0</v>
      </c>
      <c r="AD27" s="5"/>
      <c r="AE27" s="111">
        <v>0</v>
      </c>
      <c r="AF27" s="86">
        <v>0</v>
      </c>
      <c r="AG27" s="60">
        <f t="shared" si="29"/>
        <v>0</v>
      </c>
      <c r="AH27" s="8">
        <f t="shared" si="30"/>
        <v>0</v>
      </c>
      <c r="AI27" s="77"/>
      <c r="AJ27" s="78" t="e">
        <f t="shared" si="31"/>
        <v>#DIV/0!</v>
      </c>
      <c r="AK27" s="1"/>
      <c r="AL27" s="1"/>
    </row>
    <row r="28" spans="1:38" s="38" customFormat="1" ht="13.5" thickBot="1">
      <c r="A28" s="103"/>
      <c r="B28" s="83"/>
      <c r="C28" s="84"/>
      <c r="D28" s="85">
        <v>12</v>
      </c>
      <c r="E28" s="86">
        <v>0</v>
      </c>
      <c r="F28" s="87">
        <v>0</v>
      </c>
      <c r="G28" s="85">
        <v>27</v>
      </c>
      <c r="H28" s="86">
        <v>0</v>
      </c>
      <c r="I28" s="87">
        <v>0</v>
      </c>
      <c r="J28" s="88">
        <f t="shared" si="16"/>
        <v>0</v>
      </c>
      <c r="K28" s="86">
        <f t="shared" si="17"/>
        <v>0</v>
      </c>
      <c r="L28" s="89">
        <v>24</v>
      </c>
      <c r="M28" s="86">
        <v>0</v>
      </c>
      <c r="N28" s="87">
        <v>0</v>
      </c>
      <c r="O28" s="85">
        <v>29</v>
      </c>
      <c r="P28" s="86">
        <v>0</v>
      </c>
      <c r="Q28" s="87">
        <v>0</v>
      </c>
      <c r="R28" s="7">
        <f t="shared" si="18"/>
        <v>0</v>
      </c>
      <c r="S28" s="4">
        <f t="shared" si="19"/>
        <v>0</v>
      </c>
      <c r="T28" s="4">
        <f t="shared" si="20"/>
        <v>0</v>
      </c>
      <c r="U28" s="4">
        <f t="shared" si="21"/>
        <v>0</v>
      </c>
      <c r="V28" s="8">
        <f t="shared" si="22"/>
        <v>0</v>
      </c>
      <c r="W28" s="6"/>
      <c r="X28" s="3">
        <f t="shared" si="23"/>
        <v>0</v>
      </c>
      <c r="Y28" s="7">
        <f t="shared" si="24"/>
        <v>0</v>
      </c>
      <c r="Z28" s="4">
        <f t="shared" si="25"/>
        <v>0</v>
      </c>
      <c r="AA28" s="4">
        <f t="shared" si="26"/>
        <v>0</v>
      </c>
      <c r="AB28" s="8">
        <f t="shared" si="27"/>
        <v>0</v>
      </c>
      <c r="AC28" s="8">
        <f t="shared" si="28"/>
        <v>0</v>
      </c>
      <c r="AD28" s="5"/>
      <c r="AE28" s="111">
        <v>0</v>
      </c>
      <c r="AF28" s="86">
        <v>0</v>
      </c>
      <c r="AG28" s="60">
        <f t="shared" si="29"/>
        <v>0</v>
      </c>
      <c r="AH28" s="8">
        <f t="shared" si="30"/>
        <v>0</v>
      </c>
      <c r="AI28" s="77"/>
      <c r="AJ28" s="78" t="e">
        <f t="shared" si="31"/>
        <v>#DIV/0!</v>
      </c>
      <c r="AK28" s="1"/>
      <c r="AL28" s="1"/>
    </row>
    <row r="29" spans="1:36" ht="13.5" thickBot="1">
      <c r="A29" s="104"/>
      <c r="B29" s="105"/>
      <c r="C29" s="106"/>
      <c r="D29" s="93">
        <v>11</v>
      </c>
      <c r="E29" s="86">
        <v>0</v>
      </c>
      <c r="F29" s="87">
        <v>0</v>
      </c>
      <c r="G29" s="85">
        <v>27</v>
      </c>
      <c r="H29" s="86">
        <v>0</v>
      </c>
      <c r="I29" s="87">
        <v>0</v>
      </c>
      <c r="J29" s="88">
        <f t="shared" si="16"/>
        <v>0</v>
      </c>
      <c r="K29" s="86">
        <f t="shared" si="17"/>
        <v>0</v>
      </c>
      <c r="L29" s="89">
        <v>24</v>
      </c>
      <c r="M29" s="86">
        <v>0</v>
      </c>
      <c r="N29" s="87">
        <v>0</v>
      </c>
      <c r="O29" s="85">
        <v>29</v>
      </c>
      <c r="P29" s="86">
        <v>0</v>
      </c>
      <c r="Q29" s="87">
        <v>0</v>
      </c>
      <c r="R29" s="7">
        <f t="shared" si="18"/>
        <v>0</v>
      </c>
      <c r="S29" s="4">
        <f t="shared" si="19"/>
        <v>0</v>
      </c>
      <c r="T29" s="4">
        <f t="shared" si="20"/>
        <v>0</v>
      </c>
      <c r="U29" s="4">
        <f t="shared" si="21"/>
        <v>0</v>
      </c>
      <c r="V29" s="8">
        <f t="shared" si="22"/>
        <v>0</v>
      </c>
      <c r="W29" s="6"/>
      <c r="X29" s="3">
        <f t="shared" si="23"/>
        <v>0</v>
      </c>
      <c r="Y29" s="7">
        <f t="shared" si="24"/>
        <v>0</v>
      </c>
      <c r="Z29" s="4">
        <f t="shared" si="25"/>
        <v>0</v>
      </c>
      <c r="AA29" s="4">
        <f t="shared" si="26"/>
        <v>0</v>
      </c>
      <c r="AB29" s="8">
        <f t="shared" si="27"/>
        <v>0</v>
      </c>
      <c r="AC29" s="8">
        <f t="shared" si="28"/>
        <v>0</v>
      </c>
      <c r="AD29" s="5"/>
      <c r="AE29" s="111">
        <v>0</v>
      </c>
      <c r="AF29" s="86">
        <v>0</v>
      </c>
      <c r="AG29" s="60">
        <f t="shared" si="29"/>
        <v>0</v>
      </c>
      <c r="AH29" s="8">
        <f t="shared" si="30"/>
        <v>0</v>
      </c>
      <c r="AI29" s="79"/>
      <c r="AJ29" s="78" t="e">
        <f t="shared" si="31"/>
        <v>#DIV/0!</v>
      </c>
    </row>
    <row r="30" spans="1:36" ht="13.5" thickBot="1">
      <c r="A30" s="104"/>
      <c r="B30" s="105"/>
      <c r="C30" s="106"/>
      <c r="D30" s="93">
        <v>10</v>
      </c>
      <c r="E30" s="86">
        <v>0</v>
      </c>
      <c r="F30" s="87">
        <v>0</v>
      </c>
      <c r="G30" s="85">
        <v>27</v>
      </c>
      <c r="H30" s="86">
        <v>0</v>
      </c>
      <c r="I30" s="87">
        <v>0</v>
      </c>
      <c r="J30" s="88">
        <f t="shared" si="16"/>
        <v>0</v>
      </c>
      <c r="K30" s="86">
        <f t="shared" si="17"/>
        <v>0</v>
      </c>
      <c r="L30" s="89">
        <v>24</v>
      </c>
      <c r="M30" s="86">
        <v>0</v>
      </c>
      <c r="N30" s="87">
        <v>0</v>
      </c>
      <c r="O30" s="85">
        <v>29</v>
      </c>
      <c r="P30" s="86">
        <v>0</v>
      </c>
      <c r="Q30" s="87">
        <v>0</v>
      </c>
      <c r="R30" s="7">
        <f t="shared" si="18"/>
        <v>0</v>
      </c>
      <c r="S30" s="4">
        <f t="shared" si="19"/>
        <v>0</v>
      </c>
      <c r="T30" s="4">
        <f t="shared" si="20"/>
        <v>0</v>
      </c>
      <c r="U30" s="4">
        <f t="shared" si="21"/>
        <v>0</v>
      </c>
      <c r="V30" s="8">
        <f t="shared" si="22"/>
        <v>0</v>
      </c>
      <c r="W30" s="6"/>
      <c r="X30" s="3">
        <f t="shared" si="23"/>
        <v>0</v>
      </c>
      <c r="Y30" s="7">
        <f t="shared" si="24"/>
        <v>0</v>
      </c>
      <c r="Z30" s="4">
        <f t="shared" si="25"/>
        <v>0</v>
      </c>
      <c r="AA30" s="4">
        <f t="shared" si="26"/>
        <v>0</v>
      </c>
      <c r="AB30" s="8">
        <f t="shared" si="27"/>
        <v>0</v>
      </c>
      <c r="AC30" s="8">
        <f t="shared" si="28"/>
        <v>0</v>
      </c>
      <c r="AD30" s="5"/>
      <c r="AE30" s="111">
        <v>0</v>
      </c>
      <c r="AF30" s="86">
        <v>0</v>
      </c>
      <c r="AG30" s="60">
        <f t="shared" si="29"/>
        <v>0</v>
      </c>
      <c r="AH30" s="8">
        <f t="shared" si="30"/>
        <v>0</v>
      </c>
      <c r="AI30" s="79"/>
      <c r="AJ30" s="78" t="e">
        <f t="shared" si="31"/>
        <v>#DIV/0!</v>
      </c>
    </row>
    <row r="31" spans="1:38" s="2" customFormat="1" ht="13.5" thickBot="1">
      <c r="A31" s="100"/>
      <c r="B31" s="101"/>
      <c r="C31" s="102"/>
      <c r="D31" s="96">
        <v>9</v>
      </c>
      <c r="E31" s="86">
        <v>0</v>
      </c>
      <c r="F31" s="87">
        <v>0</v>
      </c>
      <c r="G31" s="85">
        <v>27</v>
      </c>
      <c r="H31" s="86">
        <v>0</v>
      </c>
      <c r="I31" s="87">
        <v>0</v>
      </c>
      <c r="J31" s="88">
        <f t="shared" si="16"/>
        <v>0</v>
      </c>
      <c r="K31" s="86">
        <f t="shared" si="17"/>
        <v>0</v>
      </c>
      <c r="L31" s="89">
        <v>24</v>
      </c>
      <c r="M31" s="86">
        <v>0</v>
      </c>
      <c r="N31" s="87">
        <v>0</v>
      </c>
      <c r="O31" s="85">
        <v>29</v>
      </c>
      <c r="P31" s="86">
        <v>0</v>
      </c>
      <c r="Q31" s="87">
        <v>0</v>
      </c>
      <c r="R31" s="7">
        <f t="shared" si="18"/>
        <v>0</v>
      </c>
      <c r="S31" s="4">
        <f t="shared" si="19"/>
        <v>0</v>
      </c>
      <c r="T31" s="4">
        <f t="shared" si="20"/>
        <v>0</v>
      </c>
      <c r="U31" s="4">
        <f t="shared" si="21"/>
        <v>0</v>
      </c>
      <c r="V31" s="8">
        <f t="shared" si="22"/>
        <v>0</v>
      </c>
      <c r="W31" s="6"/>
      <c r="X31" s="3">
        <f t="shared" si="23"/>
        <v>0</v>
      </c>
      <c r="Y31" s="7">
        <f t="shared" si="24"/>
        <v>0</v>
      </c>
      <c r="Z31" s="4">
        <f t="shared" si="25"/>
        <v>0</v>
      </c>
      <c r="AA31" s="4">
        <f t="shared" si="26"/>
        <v>0</v>
      </c>
      <c r="AB31" s="8">
        <f t="shared" si="27"/>
        <v>0</v>
      </c>
      <c r="AC31" s="8">
        <f t="shared" si="28"/>
        <v>0</v>
      </c>
      <c r="AD31" s="5"/>
      <c r="AE31" s="111">
        <v>0</v>
      </c>
      <c r="AF31" s="86">
        <v>0</v>
      </c>
      <c r="AG31" s="60">
        <f t="shared" si="29"/>
        <v>0</v>
      </c>
      <c r="AH31" s="8">
        <f t="shared" si="30"/>
        <v>0</v>
      </c>
      <c r="AI31" s="77"/>
      <c r="AJ31" s="78" t="e">
        <f t="shared" si="31"/>
        <v>#DIV/0!</v>
      </c>
      <c r="AK31" s="1"/>
      <c r="AL31" s="1"/>
    </row>
    <row r="32" spans="1:38" s="2" customFormat="1" ht="13.5" thickBot="1">
      <c r="A32" s="103"/>
      <c r="B32" s="83"/>
      <c r="C32" s="84"/>
      <c r="D32" s="85">
        <v>8</v>
      </c>
      <c r="E32" s="86">
        <v>0</v>
      </c>
      <c r="F32" s="87">
        <v>0</v>
      </c>
      <c r="G32" s="85">
        <v>27</v>
      </c>
      <c r="H32" s="86">
        <v>0</v>
      </c>
      <c r="I32" s="87">
        <v>0</v>
      </c>
      <c r="J32" s="88">
        <f t="shared" si="16"/>
        <v>0</v>
      </c>
      <c r="K32" s="86">
        <f t="shared" si="17"/>
        <v>0</v>
      </c>
      <c r="L32" s="89">
        <v>24</v>
      </c>
      <c r="M32" s="86">
        <v>0</v>
      </c>
      <c r="N32" s="87">
        <v>0</v>
      </c>
      <c r="O32" s="85">
        <v>29</v>
      </c>
      <c r="P32" s="86">
        <v>0</v>
      </c>
      <c r="Q32" s="87">
        <v>0</v>
      </c>
      <c r="R32" s="7">
        <f t="shared" si="18"/>
        <v>0</v>
      </c>
      <c r="S32" s="4">
        <f t="shared" si="19"/>
        <v>0</v>
      </c>
      <c r="T32" s="4">
        <f t="shared" si="20"/>
        <v>0</v>
      </c>
      <c r="U32" s="4">
        <f t="shared" si="21"/>
        <v>0</v>
      </c>
      <c r="V32" s="8">
        <f t="shared" si="22"/>
        <v>0</v>
      </c>
      <c r="W32" s="6"/>
      <c r="X32" s="3">
        <f t="shared" si="23"/>
        <v>0</v>
      </c>
      <c r="Y32" s="7">
        <f t="shared" si="24"/>
        <v>0</v>
      </c>
      <c r="Z32" s="4">
        <f t="shared" si="25"/>
        <v>0</v>
      </c>
      <c r="AA32" s="4">
        <f t="shared" si="26"/>
        <v>0</v>
      </c>
      <c r="AB32" s="8">
        <f t="shared" si="27"/>
        <v>0</v>
      </c>
      <c r="AC32" s="8">
        <f t="shared" si="28"/>
        <v>0</v>
      </c>
      <c r="AD32" s="5"/>
      <c r="AE32" s="111">
        <v>0</v>
      </c>
      <c r="AF32" s="86">
        <v>0</v>
      </c>
      <c r="AG32" s="60">
        <f t="shared" si="29"/>
        <v>0</v>
      </c>
      <c r="AH32" s="8">
        <f t="shared" si="30"/>
        <v>0</v>
      </c>
      <c r="AI32" s="77"/>
      <c r="AJ32" s="78" t="e">
        <f t="shared" si="31"/>
        <v>#DIV/0!</v>
      </c>
      <c r="AK32" s="1"/>
      <c r="AL32" s="1"/>
    </row>
    <row r="33" spans="1:38" ht="13.5" thickBot="1">
      <c r="A33" s="104"/>
      <c r="B33" s="105"/>
      <c r="C33" s="106"/>
      <c r="D33" s="93">
        <v>7</v>
      </c>
      <c r="E33" s="86">
        <v>0</v>
      </c>
      <c r="F33" s="87">
        <v>0</v>
      </c>
      <c r="G33" s="85">
        <v>27</v>
      </c>
      <c r="H33" s="86">
        <v>0</v>
      </c>
      <c r="I33" s="87">
        <v>0</v>
      </c>
      <c r="J33" s="88">
        <f t="shared" si="16"/>
        <v>0</v>
      </c>
      <c r="K33" s="86">
        <f t="shared" si="17"/>
        <v>0</v>
      </c>
      <c r="L33" s="89">
        <v>24</v>
      </c>
      <c r="M33" s="86">
        <v>0</v>
      </c>
      <c r="N33" s="87">
        <v>0</v>
      </c>
      <c r="O33" s="85">
        <v>29</v>
      </c>
      <c r="P33" s="86">
        <v>0</v>
      </c>
      <c r="Q33" s="87">
        <v>0</v>
      </c>
      <c r="R33" s="7">
        <f t="shared" si="18"/>
        <v>0</v>
      </c>
      <c r="S33" s="4">
        <f t="shared" si="19"/>
        <v>0</v>
      </c>
      <c r="T33" s="4">
        <f t="shared" si="20"/>
        <v>0</v>
      </c>
      <c r="U33" s="4">
        <f t="shared" si="21"/>
        <v>0</v>
      </c>
      <c r="V33" s="8">
        <f t="shared" si="22"/>
        <v>0</v>
      </c>
      <c r="W33" s="6"/>
      <c r="X33" s="3">
        <f t="shared" si="23"/>
        <v>0</v>
      </c>
      <c r="Y33" s="7">
        <f t="shared" si="24"/>
        <v>0</v>
      </c>
      <c r="Z33" s="4">
        <f t="shared" si="25"/>
        <v>0</v>
      </c>
      <c r="AA33" s="4">
        <f t="shared" si="26"/>
        <v>0</v>
      </c>
      <c r="AB33" s="8">
        <f t="shared" si="27"/>
        <v>0</v>
      </c>
      <c r="AC33" s="8">
        <f t="shared" si="28"/>
        <v>0</v>
      </c>
      <c r="AD33" s="5"/>
      <c r="AE33" s="111">
        <v>0</v>
      </c>
      <c r="AF33" s="86">
        <v>0</v>
      </c>
      <c r="AG33" s="60">
        <f t="shared" si="29"/>
        <v>0</v>
      </c>
      <c r="AH33" s="8">
        <f t="shared" si="30"/>
        <v>0</v>
      </c>
      <c r="AI33" s="77"/>
      <c r="AJ33" s="78" t="e">
        <f t="shared" si="31"/>
        <v>#DIV/0!</v>
      </c>
      <c r="AK33" s="1"/>
      <c r="AL33" s="1"/>
    </row>
    <row r="34" spans="1:38" ht="13.5" thickBot="1">
      <c r="A34" s="104"/>
      <c r="B34" s="105"/>
      <c r="C34" s="106"/>
      <c r="D34" s="93">
        <v>6</v>
      </c>
      <c r="E34" s="86">
        <v>0</v>
      </c>
      <c r="F34" s="87">
        <v>0</v>
      </c>
      <c r="G34" s="85">
        <v>27</v>
      </c>
      <c r="H34" s="86">
        <v>0</v>
      </c>
      <c r="I34" s="87">
        <v>0</v>
      </c>
      <c r="J34" s="88">
        <f t="shared" si="16"/>
        <v>0</v>
      </c>
      <c r="K34" s="86">
        <f t="shared" si="17"/>
        <v>0</v>
      </c>
      <c r="L34" s="89">
        <v>24</v>
      </c>
      <c r="M34" s="86">
        <v>0</v>
      </c>
      <c r="N34" s="87">
        <v>0</v>
      </c>
      <c r="O34" s="85">
        <v>29</v>
      </c>
      <c r="P34" s="86">
        <v>0</v>
      </c>
      <c r="Q34" s="87">
        <v>0</v>
      </c>
      <c r="R34" s="7">
        <f t="shared" si="18"/>
        <v>0</v>
      </c>
      <c r="S34" s="4">
        <f t="shared" si="19"/>
        <v>0</v>
      </c>
      <c r="T34" s="4">
        <f t="shared" si="20"/>
        <v>0</v>
      </c>
      <c r="U34" s="4">
        <f t="shared" si="21"/>
        <v>0</v>
      </c>
      <c r="V34" s="8">
        <f t="shared" si="22"/>
        <v>0</v>
      </c>
      <c r="W34" s="6"/>
      <c r="X34" s="3">
        <f t="shared" si="23"/>
        <v>0</v>
      </c>
      <c r="Y34" s="7">
        <f t="shared" si="24"/>
        <v>0</v>
      </c>
      <c r="Z34" s="4">
        <f t="shared" si="25"/>
        <v>0</v>
      </c>
      <c r="AA34" s="4">
        <f t="shared" si="26"/>
        <v>0</v>
      </c>
      <c r="AB34" s="8">
        <f t="shared" si="27"/>
        <v>0</v>
      </c>
      <c r="AC34" s="8">
        <f t="shared" si="28"/>
        <v>0</v>
      </c>
      <c r="AD34" s="5"/>
      <c r="AE34" s="111">
        <v>0</v>
      </c>
      <c r="AF34" s="86">
        <v>0</v>
      </c>
      <c r="AG34" s="60">
        <f t="shared" si="29"/>
        <v>0</v>
      </c>
      <c r="AH34" s="8">
        <f t="shared" si="30"/>
        <v>0</v>
      </c>
      <c r="AI34" s="77"/>
      <c r="AJ34" s="78" t="e">
        <f t="shared" si="31"/>
        <v>#DIV/0!</v>
      </c>
      <c r="AK34" s="1"/>
      <c r="AL34" s="1"/>
    </row>
    <row r="35" spans="1:38" ht="13.5" thickBot="1">
      <c r="A35" s="107"/>
      <c r="B35" s="108"/>
      <c r="C35" s="109"/>
      <c r="D35" s="110"/>
      <c r="E35" s="86">
        <v>0</v>
      </c>
      <c r="F35" s="87">
        <v>0</v>
      </c>
      <c r="G35" s="85">
        <v>27</v>
      </c>
      <c r="H35" s="86">
        <v>0</v>
      </c>
      <c r="I35" s="87">
        <v>0</v>
      </c>
      <c r="J35" s="88">
        <f t="shared" si="16"/>
        <v>0</v>
      </c>
      <c r="K35" s="86">
        <f t="shared" si="17"/>
        <v>0</v>
      </c>
      <c r="L35" s="89">
        <v>24</v>
      </c>
      <c r="M35" s="86">
        <v>0</v>
      </c>
      <c r="N35" s="87">
        <v>0</v>
      </c>
      <c r="O35" s="85">
        <v>29</v>
      </c>
      <c r="P35" s="86">
        <v>0</v>
      </c>
      <c r="Q35" s="87">
        <v>0</v>
      </c>
      <c r="R35" s="7">
        <f t="shared" si="18"/>
        <v>0</v>
      </c>
      <c r="S35" s="4">
        <f t="shared" si="19"/>
        <v>0</v>
      </c>
      <c r="T35" s="4">
        <f t="shared" si="20"/>
        <v>0</v>
      </c>
      <c r="U35" s="4">
        <f t="shared" si="21"/>
        <v>0</v>
      </c>
      <c r="V35" s="8">
        <f t="shared" si="22"/>
        <v>0</v>
      </c>
      <c r="W35" s="6"/>
      <c r="X35" s="3">
        <f t="shared" si="23"/>
        <v>0</v>
      </c>
      <c r="Y35" s="7">
        <f t="shared" si="24"/>
        <v>0</v>
      </c>
      <c r="Z35" s="4">
        <f t="shared" si="25"/>
        <v>0</v>
      </c>
      <c r="AA35" s="4">
        <f t="shared" si="26"/>
        <v>0</v>
      </c>
      <c r="AB35" s="8">
        <f t="shared" si="27"/>
        <v>0</v>
      </c>
      <c r="AC35" s="8">
        <f t="shared" si="28"/>
        <v>0</v>
      </c>
      <c r="AD35" s="5"/>
      <c r="AE35" s="111">
        <v>0</v>
      </c>
      <c r="AF35" s="86">
        <v>0</v>
      </c>
      <c r="AG35" s="60">
        <f t="shared" si="29"/>
        <v>0</v>
      </c>
      <c r="AH35" s="8">
        <f t="shared" si="30"/>
        <v>0</v>
      </c>
      <c r="AI35" s="77"/>
      <c r="AJ35" s="78" t="e">
        <f t="shared" si="31"/>
        <v>#DIV/0!</v>
      </c>
      <c r="AK35" s="1"/>
      <c r="AL35" s="1"/>
    </row>
    <row r="36" spans="1:38" ht="13.5" thickBot="1">
      <c r="A36" s="39"/>
      <c r="B36" s="61"/>
      <c r="C36" s="62"/>
      <c r="D36" s="42"/>
      <c r="E36" s="40">
        <v>0</v>
      </c>
      <c r="F36" s="41">
        <v>0</v>
      </c>
      <c r="G36" s="42"/>
      <c r="H36" s="40">
        <v>0</v>
      </c>
      <c r="I36" s="41">
        <v>0</v>
      </c>
      <c r="J36" s="43">
        <f t="shared" si="16"/>
        <v>0</v>
      </c>
      <c r="K36" s="40">
        <f t="shared" si="17"/>
        <v>0</v>
      </c>
      <c r="L36" s="44"/>
      <c r="M36" s="40">
        <v>0</v>
      </c>
      <c r="N36" s="41">
        <v>0</v>
      </c>
      <c r="O36" s="42"/>
      <c r="P36" s="40">
        <v>0</v>
      </c>
      <c r="Q36" s="41">
        <v>0</v>
      </c>
      <c r="R36" s="43">
        <f t="shared" si="18"/>
        <v>0</v>
      </c>
      <c r="S36" s="40">
        <f t="shared" si="19"/>
        <v>0</v>
      </c>
      <c r="T36" s="40">
        <f t="shared" si="20"/>
        <v>0</v>
      </c>
      <c r="U36" s="40">
        <f t="shared" si="21"/>
        <v>0</v>
      </c>
      <c r="V36" s="44">
        <f t="shared" si="22"/>
        <v>0</v>
      </c>
      <c r="W36" s="42"/>
      <c r="X36" s="39">
        <f t="shared" si="23"/>
        <v>0</v>
      </c>
      <c r="Y36" s="7">
        <f t="shared" si="24"/>
        <v>0</v>
      </c>
      <c r="Z36" s="40">
        <f t="shared" si="25"/>
        <v>0</v>
      </c>
      <c r="AA36" s="40">
        <f t="shared" si="26"/>
        <v>0</v>
      </c>
      <c r="AB36" s="44">
        <f t="shared" si="27"/>
        <v>0</v>
      </c>
      <c r="AC36" s="8">
        <f t="shared" si="28"/>
        <v>0</v>
      </c>
      <c r="AD36" s="41"/>
      <c r="AE36" s="39"/>
      <c r="AF36" s="40"/>
      <c r="AG36" s="63">
        <f t="shared" si="29"/>
        <v>0</v>
      </c>
      <c r="AH36" s="44">
        <f t="shared" si="30"/>
        <v>0</v>
      </c>
      <c r="AI36" s="77"/>
      <c r="AJ36" s="78"/>
      <c r="AK36" s="1"/>
      <c r="AL36" s="1"/>
    </row>
    <row r="37" s="1" customFormat="1" ht="12.75"/>
    <row r="38" s="1" customFormat="1" ht="12.75" hidden="1"/>
    <row r="39" s="1" customFormat="1" ht="12.75"/>
    <row r="40" s="1" customFormat="1" ht="12.75"/>
    <row r="41" s="1" customFormat="1" ht="12.75"/>
    <row r="42" s="1" customFormat="1" ht="12.75"/>
    <row r="43" spans="1:34" s="1" customFormat="1" ht="12.75">
      <c r="A43" s="12"/>
      <c r="B43" s="13"/>
      <c r="C43" s="14"/>
      <c r="D43" s="15"/>
      <c r="E43" s="13"/>
      <c r="F43" s="14"/>
      <c r="G43" s="15"/>
      <c r="H43" s="13"/>
      <c r="I43" s="14"/>
      <c r="J43" s="16"/>
      <c r="K43" s="13"/>
      <c r="L43" s="17"/>
      <c r="M43" s="13"/>
      <c r="N43" s="14"/>
      <c r="O43" s="15"/>
      <c r="P43" s="13"/>
      <c r="Q43" s="14"/>
      <c r="R43" s="16"/>
      <c r="S43" s="13"/>
      <c r="T43" s="13"/>
      <c r="U43" s="13"/>
      <c r="V43" s="17"/>
      <c r="W43" s="15"/>
      <c r="X43" s="12"/>
      <c r="Y43" s="16"/>
      <c r="Z43" s="13"/>
      <c r="AA43" s="13"/>
      <c r="AB43" s="17"/>
      <c r="AC43" s="17"/>
      <c r="AD43" s="14"/>
      <c r="AE43" s="12"/>
      <c r="AF43" s="13"/>
      <c r="AG43" s="13"/>
      <c r="AH43" s="13"/>
    </row>
    <row r="44" spans="1:34" s="1" customFormat="1" ht="12.75">
      <c r="A44" s="12"/>
      <c r="B44" s="13"/>
      <c r="C44" s="14"/>
      <c r="D44" s="15"/>
      <c r="E44" s="13"/>
      <c r="F44" s="14"/>
      <c r="G44" s="15"/>
      <c r="H44" s="13"/>
      <c r="I44" s="14"/>
      <c r="J44" s="16"/>
      <c r="K44" s="13"/>
      <c r="L44" s="17"/>
      <c r="M44" s="13"/>
      <c r="N44" s="14"/>
      <c r="O44" s="15"/>
      <c r="P44" s="13"/>
      <c r="Q44" s="14"/>
      <c r="R44" s="16"/>
      <c r="S44" s="13"/>
      <c r="T44" s="13"/>
      <c r="U44" s="13"/>
      <c r="V44" s="17"/>
      <c r="W44" s="15"/>
      <c r="X44" s="12"/>
      <c r="Y44" s="16"/>
      <c r="Z44" s="13"/>
      <c r="AA44" s="13"/>
      <c r="AB44" s="17"/>
      <c r="AC44" s="17"/>
      <c r="AD44" s="14"/>
      <c r="AE44" s="12"/>
      <c r="AF44" s="13"/>
      <c r="AG44" s="13"/>
      <c r="AH44" s="13"/>
    </row>
    <row r="45" spans="1:34" s="1" customFormat="1" ht="12.75">
      <c r="A45" s="12"/>
      <c r="B45" s="13"/>
      <c r="C45" s="14"/>
      <c r="D45" s="15"/>
      <c r="E45" s="13"/>
      <c r="F45" s="14"/>
      <c r="G45" s="15"/>
      <c r="H45" s="13"/>
      <c r="I45" s="14"/>
      <c r="J45" s="16"/>
      <c r="K45" s="13"/>
      <c r="L45" s="17"/>
      <c r="M45" s="13"/>
      <c r="N45" s="14"/>
      <c r="O45" s="15"/>
      <c r="P45" s="13"/>
      <c r="Q45" s="14"/>
      <c r="R45" s="16"/>
      <c r="S45" s="13"/>
      <c r="T45" s="13"/>
      <c r="U45" s="13"/>
      <c r="V45" s="17"/>
      <c r="W45" s="15"/>
      <c r="X45" s="12"/>
      <c r="Y45" s="16"/>
      <c r="Z45" s="13"/>
      <c r="AA45" s="13"/>
      <c r="AB45" s="17"/>
      <c r="AC45" s="17"/>
      <c r="AD45" s="14"/>
      <c r="AE45" s="12"/>
      <c r="AF45" s="13"/>
      <c r="AG45" s="13"/>
      <c r="AH45" s="13"/>
    </row>
    <row r="46" spans="1:34" s="1" customFormat="1" ht="12.75">
      <c r="A46" s="12"/>
      <c r="B46" s="13"/>
      <c r="C46" s="14"/>
      <c r="D46" s="15"/>
      <c r="E46" s="13"/>
      <c r="F46" s="14"/>
      <c r="G46" s="15"/>
      <c r="H46" s="13"/>
      <c r="I46" s="14"/>
      <c r="J46" s="16"/>
      <c r="K46" s="13"/>
      <c r="L46" s="17"/>
      <c r="M46" s="13"/>
      <c r="N46" s="14"/>
      <c r="O46" s="15"/>
      <c r="P46" s="13"/>
      <c r="Q46" s="14"/>
      <c r="R46" s="16"/>
      <c r="S46" s="13"/>
      <c r="T46" s="13"/>
      <c r="U46" s="13"/>
      <c r="V46" s="17"/>
      <c r="W46" s="15"/>
      <c r="X46" s="12"/>
      <c r="Y46" s="16"/>
      <c r="Z46" s="13"/>
      <c r="AA46" s="13"/>
      <c r="AB46" s="17"/>
      <c r="AC46" s="17"/>
      <c r="AD46" s="14"/>
      <c r="AE46" s="12"/>
      <c r="AF46" s="13"/>
      <c r="AG46" s="13"/>
      <c r="AH46" s="13"/>
    </row>
    <row r="47" spans="1:34" s="1" customFormat="1" ht="12.75">
      <c r="A47" s="12"/>
      <c r="B47" s="13"/>
      <c r="C47" s="14"/>
      <c r="D47" s="15"/>
      <c r="E47" s="13"/>
      <c r="F47" s="14"/>
      <c r="G47" s="15"/>
      <c r="H47" s="13"/>
      <c r="I47" s="14"/>
      <c r="J47" s="16"/>
      <c r="K47" s="13"/>
      <c r="L47" s="17"/>
      <c r="M47" s="13"/>
      <c r="N47" s="14"/>
      <c r="O47" s="15"/>
      <c r="P47" s="13"/>
      <c r="Q47" s="14"/>
      <c r="R47" s="16"/>
      <c r="S47" s="13"/>
      <c r="T47" s="13"/>
      <c r="U47" s="13"/>
      <c r="V47" s="17"/>
      <c r="W47" s="15"/>
      <c r="X47" s="12"/>
      <c r="Y47" s="16"/>
      <c r="Z47" s="13"/>
      <c r="AA47" s="13"/>
      <c r="AB47" s="17"/>
      <c r="AC47" s="17"/>
      <c r="AD47" s="14"/>
      <c r="AE47" s="12"/>
      <c r="AF47" s="13"/>
      <c r="AG47" s="13"/>
      <c r="AH47" s="13"/>
    </row>
    <row r="48" spans="1:34" s="1" customFormat="1" ht="12.75">
      <c r="A48" s="12"/>
      <c r="B48" s="13"/>
      <c r="C48" s="14"/>
      <c r="D48" s="15"/>
      <c r="E48" s="13"/>
      <c r="F48" s="14"/>
      <c r="G48" s="15"/>
      <c r="H48" s="13"/>
      <c r="I48" s="14"/>
      <c r="J48" s="16"/>
      <c r="K48" s="13"/>
      <c r="L48" s="17"/>
      <c r="M48" s="13"/>
      <c r="N48" s="14"/>
      <c r="O48" s="15"/>
      <c r="P48" s="13"/>
      <c r="Q48" s="14"/>
      <c r="R48" s="16"/>
      <c r="S48" s="13"/>
      <c r="T48" s="13"/>
      <c r="U48" s="13"/>
      <c r="V48" s="17"/>
      <c r="W48" s="15"/>
      <c r="X48" s="12"/>
      <c r="Y48" s="16"/>
      <c r="Z48" s="13"/>
      <c r="AA48" s="13"/>
      <c r="AB48" s="17"/>
      <c r="AC48" s="17"/>
      <c r="AD48" s="14"/>
      <c r="AE48" s="12"/>
      <c r="AF48" s="13"/>
      <c r="AG48" s="13"/>
      <c r="AH48" s="13"/>
    </row>
    <row r="49" spans="1:34" s="1" customFormat="1" ht="12.75">
      <c r="A49" s="12"/>
      <c r="B49" s="13"/>
      <c r="C49" s="14"/>
      <c r="D49" s="15"/>
      <c r="E49" s="13"/>
      <c r="F49" s="14"/>
      <c r="G49" s="15"/>
      <c r="H49" s="13"/>
      <c r="I49" s="14"/>
      <c r="J49" s="16"/>
      <c r="K49" s="13"/>
      <c r="L49" s="17"/>
      <c r="M49" s="13"/>
      <c r="N49" s="14"/>
      <c r="O49" s="15"/>
      <c r="P49" s="13"/>
      <c r="Q49" s="14"/>
      <c r="R49" s="16"/>
      <c r="S49" s="13"/>
      <c r="T49" s="13"/>
      <c r="U49" s="13"/>
      <c r="V49" s="17"/>
      <c r="W49" s="15"/>
      <c r="X49" s="12"/>
      <c r="Y49" s="16"/>
      <c r="Z49" s="13"/>
      <c r="AA49" s="13"/>
      <c r="AB49" s="17"/>
      <c r="AC49" s="17"/>
      <c r="AD49" s="14"/>
      <c r="AE49" s="12"/>
      <c r="AF49" s="13"/>
      <c r="AG49" s="13"/>
      <c r="AH49" s="13"/>
    </row>
  </sheetData>
  <sheetProtection selectLockedCells="1"/>
  <printOptions/>
  <pageMargins left="0.2" right="0.2" top="0.2" bottom="0.2" header="0.5" footer="0.5"/>
  <pageSetup orientation="landscape" r:id="rId2"/>
  <headerFooter alignWithMargins="0">
    <oddHeader>&amp;C&amp;A</oddHeader>
    <oddFooter>&amp;CPage &amp;P</oddFooter>
  </headerFooter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22"/>
  <sheetViews>
    <sheetView zoomScale="66" zoomScaleNormal="66" workbookViewId="0" topLeftCell="B1">
      <selection activeCell="L2" sqref="K2:L2"/>
    </sheetView>
  </sheetViews>
  <sheetFormatPr defaultColWidth="9.140625" defaultRowHeight="12.75"/>
  <cols>
    <col min="1" max="1" width="10.421875" style="0" bestFit="1" customWidth="1"/>
    <col min="2" max="2" width="19.28125" style="0" customWidth="1"/>
    <col min="5" max="5" width="11.140625" style="0" customWidth="1"/>
    <col min="6" max="6" width="19.28125" style="0" customWidth="1"/>
    <col min="9" max="9" width="10.57421875" style="0" bestFit="1" customWidth="1"/>
    <col min="10" max="10" width="19.28125" style="0" customWidth="1"/>
    <col min="13" max="13" width="13.7109375" style="0" bestFit="1" customWidth="1"/>
    <col min="14" max="14" width="19.28125" style="0" customWidth="1"/>
    <col min="17" max="17" width="22.7109375" style="0" customWidth="1"/>
    <col min="18" max="18" width="6.28125" style="0" customWidth="1"/>
    <col min="19" max="19" width="15.57421875" style="0" customWidth="1"/>
  </cols>
  <sheetData>
    <row r="1" spans="1:19" ht="27" customHeight="1" thickBot="1" thickTop="1">
      <c r="A1" s="148">
        <v>18</v>
      </c>
      <c r="B1" s="115" t="s">
        <v>31</v>
      </c>
      <c r="C1" s="115" t="s">
        <v>33</v>
      </c>
      <c r="D1" s="115" t="s">
        <v>32</v>
      </c>
      <c r="E1" s="114"/>
      <c r="F1" s="115" t="s">
        <v>31</v>
      </c>
      <c r="G1" s="115" t="s">
        <v>33</v>
      </c>
      <c r="H1" s="115" t="s">
        <v>32</v>
      </c>
      <c r="I1" s="114"/>
      <c r="J1" s="115" t="s">
        <v>34</v>
      </c>
      <c r="K1" s="115" t="s">
        <v>33</v>
      </c>
      <c r="L1" s="115" t="s">
        <v>32</v>
      </c>
      <c r="M1" s="114"/>
      <c r="N1" s="116" t="s">
        <v>31</v>
      </c>
      <c r="O1" s="116" t="s">
        <v>33</v>
      </c>
      <c r="P1" s="116" t="s">
        <v>32</v>
      </c>
      <c r="R1" s="139">
        <v>1</v>
      </c>
      <c r="S1" s="141" t="s">
        <v>38</v>
      </c>
    </row>
    <row r="2" spans="1:19" ht="36">
      <c r="A2" s="117">
        <v>1</v>
      </c>
      <c r="B2" s="131" t="str">
        <f>S1</f>
        <v>Martin A</v>
      </c>
      <c r="C2" s="119">
        <v>15.1</v>
      </c>
      <c r="D2" s="120">
        <v>9.43</v>
      </c>
      <c r="E2" s="117">
        <v>9</v>
      </c>
      <c r="F2" s="131" t="str">
        <f>S9</f>
        <v>wayne</v>
      </c>
      <c r="G2" s="132">
        <v>19.6</v>
      </c>
      <c r="H2" s="133"/>
      <c r="I2" s="117">
        <v>17</v>
      </c>
      <c r="J2" s="131" t="str">
        <f>S17</f>
        <v>Jim</v>
      </c>
      <c r="K2" s="132">
        <v>16.5</v>
      </c>
      <c r="L2" s="133">
        <v>9.43</v>
      </c>
      <c r="M2" s="121">
        <v>10</v>
      </c>
      <c r="N2" s="131" t="str">
        <f>S10</f>
        <v>Phil</v>
      </c>
      <c r="O2" s="122">
        <v>16.8</v>
      </c>
      <c r="P2" s="123">
        <v>9.41</v>
      </c>
      <c r="R2" s="140">
        <v>2</v>
      </c>
      <c r="S2" s="142" t="s">
        <v>39</v>
      </c>
    </row>
    <row r="3" spans="1:19" ht="36">
      <c r="A3" s="124">
        <v>2</v>
      </c>
      <c r="B3" s="131" t="str">
        <f>S2</f>
        <v>John K</v>
      </c>
      <c r="C3" s="125">
        <v>17.6</v>
      </c>
      <c r="D3" s="118">
        <v>9.14</v>
      </c>
      <c r="E3" s="124">
        <v>10</v>
      </c>
      <c r="F3" s="131" t="str">
        <f>S10</f>
        <v>Phil</v>
      </c>
      <c r="G3" s="134">
        <v>16.6</v>
      </c>
      <c r="H3" s="131"/>
      <c r="I3" s="124">
        <v>18</v>
      </c>
      <c r="J3" s="131" t="str">
        <f>S18</f>
        <v>Deane</v>
      </c>
      <c r="K3" s="134">
        <v>14.3</v>
      </c>
      <c r="L3" s="131">
        <v>10.32</v>
      </c>
      <c r="M3" s="126">
        <v>9</v>
      </c>
      <c r="N3" s="131" t="str">
        <f>S9</f>
        <v>wayne</v>
      </c>
      <c r="O3" s="122">
        <v>19.3</v>
      </c>
      <c r="P3" s="123">
        <v>8.27</v>
      </c>
      <c r="R3" s="140">
        <v>3</v>
      </c>
      <c r="S3" s="142" t="s">
        <v>40</v>
      </c>
    </row>
    <row r="4" spans="1:19" ht="36">
      <c r="A4" s="127">
        <v>3</v>
      </c>
      <c r="B4" s="131" t="str">
        <f>S3</f>
        <v>Jamie K</v>
      </c>
      <c r="C4" s="125">
        <v>15.5</v>
      </c>
      <c r="D4" s="118">
        <v>9.24</v>
      </c>
      <c r="E4" s="127">
        <v>11</v>
      </c>
      <c r="F4" s="131" t="str">
        <f>S11</f>
        <v>Liam</v>
      </c>
      <c r="G4" s="134">
        <v>15.8</v>
      </c>
      <c r="H4" s="131"/>
      <c r="I4" s="127">
        <v>1</v>
      </c>
      <c r="J4" s="131" t="str">
        <f>S1</f>
        <v>Martin A</v>
      </c>
      <c r="K4" s="134">
        <v>18.1</v>
      </c>
      <c r="L4" s="131">
        <v>9.08</v>
      </c>
      <c r="M4" s="128">
        <v>8</v>
      </c>
      <c r="N4" s="131" t="str">
        <f>S8</f>
        <v>Tony</v>
      </c>
      <c r="O4" s="122">
        <v>13.3</v>
      </c>
      <c r="P4" s="123">
        <v>9.83</v>
      </c>
      <c r="R4" s="140">
        <v>4</v>
      </c>
      <c r="S4" s="142" t="s">
        <v>41</v>
      </c>
    </row>
    <row r="5" spans="1:19" ht="36.75" thickBot="1">
      <c r="A5" s="129">
        <v>4</v>
      </c>
      <c r="B5" s="131" t="str">
        <f>S4</f>
        <v>John O</v>
      </c>
      <c r="C5" s="159">
        <v>16.4</v>
      </c>
      <c r="D5" s="160">
        <v>9.77</v>
      </c>
      <c r="E5" s="129">
        <v>12</v>
      </c>
      <c r="F5" s="131" t="str">
        <f>S12</f>
        <v>Dave</v>
      </c>
      <c r="G5" s="161">
        <v>16.5</v>
      </c>
      <c r="H5" s="136"/>
      <c r="I5" s="129">
        <v>2</v>
      </c>
      <c r="J5" s="131" t="str">
        <f>S2</f>
        <v>John K</v>
      </c>
      <c r="K5" s="161">
        <v>18.8</v>
      </c>
      <c r="L5" s="162">
        <v>8.73</v>
      </c>
      <c r="M5" s="130">
        <v>7</v>
      </c>
      <c r="N5" s="131" t="str">
        <f>S7</f>
        <v>Jamie S</v>
      </c>
      <c r="O5" s="165">
        <v>18.3</v>
      </c>
      <c r="P5" s="166">
        <v>8.91</v>
      </c>
      <c r="R5" s="140">
        <v>5</v>
      </c>
      <c r="S5" s="142" t="s">
        <v>42</v>
      </c>
    </row>
    <row r="6" spans="1:19" ht="36">
      <c r="A6" s="117">
        <v>4</v>
      </c>
      <c r="B6" s="131" t="str">
        <f>S4</f>
        <v>John O</v>
      </c>
      <c r="C6" s="119">
        <v>14.6</v>
      </c>
      <c r="D6" s="120">
        <v>10.62</v>
      </c>
      <c r="E6" s="117">
        <v>12</v>
      </c>
      <c r="F6" s="131" t="str">
        <f>S12</f>
        <v>Dave</v>
      </c>
      <c r="G6" s="132">
        <v>13.6</v>
      </c>
      <c r="H6" s="133">
        <v>11.43</v>
      </c>
      <c r="I6" s="117">
        <v>2</v>
      </c>
      <c r="J6" s="131" t="str">
        <f>S2</f>
        <v>John K</v>
      </c>
      <c r="K6" s="132">
        <v>16.5</v>
      </c>
      <c r="L6" s="133">
        <v>9.87</v>
      </c>
      <c r="M6" s="121">
        <v>11</v>
      </c>
      <c r="N6" s="131" t="str">
        <f>S11</f>
        <v>Liam</v>
      </c>
      <c r="O6" s="122">
        <v>14.5</v>
      </c>
      <c r="P6" s="123">
        <v>9.92</v>
      </c>
      <c r="R6" s="140">
        <v>6</v>
      </c>
      <c r="S6" s="142" t="s">
        <v>43</v>
      </c>
    </row>
    <row r="7" spans="1:19" ht="36">
      <c r="A7" s="124">
        <v>3</v>
      </c>
      <c r="B7" s="131" t="str">
        <f>S3</f>
        <v>Jamie K</v>
      </c>
      <c r="C7" s="125">
        <v>18.2</v>
      </c>
      <c r="D7" s="118">
        <v>8.82</v>
      </c>
      <c r="E7" s="124">
        <v>11</v>
      </c>
      <c r="F7" s="131" t="str">
        <f>S11</f>
        <v>Liam</v>
      </c>
      <c r="G7" s="134">
        <v>13.6</v>
      </c>
      <c r="H7" s="131">
        <v>10.38</v>
      </c>
      <c r="I7" s="124">
        <v>1</v>
      </c>
      <c r="J7" s="131" t="str">
        <f>S1</f>
        <v>Martin A</v>
      </c>
      <c r="K7" s="134">
        <v>17.5</v>
      </c>
      <c r="L7" s="131">
        <v>8.97</v>
      </c>
      <c r="M7" s="126">
        <v>12</v>
      </c>
      <c r="N7" s="131" t="str">
        <f>S12</f>
        <v>Dave</v>
      </c>
      <c r="O7" s="122">
        <v>14.8</v>
      </c>
      <c r="P7" s="123">
        <v>10.01</v>
      </c>
      <c r="R7" s="140">
        <v>7</v>
      </c>
      <c r="S7" s="142" t="s">
        <v>53</v>
      </c>
    </row>
    <row r="8" spans="1:19" ht="36">
      <c r="A8" s="127">
        <v>2</v>
      </c>
      <c r="B8" s="131" t="str">
        <f>S2</f>
        <v>John K</v>
      </c>
      <c r="C8" s="125">
        <v>16.5</v>
      </c>
      <c r="D8" s="118">
        <v>9.78</v>
      </c>
      <c r="E8" s="127">
        <v>10</v>
      </c>
      <c r="F8" s="131" t="str">
        <f>S10</f>
        <v>Phil</v>
      </c>
      <c r="G8" s="134">
        <v>16.1</v>
      </c>
      <c r="H8" s="131">
        <v>9.48</v>
      </c>
      <c r="I8" s="127">
        <v>18</v>
      </c>
      <c r="J8" s="131" t="str">
        <f>S18</f>
        <v>Deane</v>
      </c>
      <c r="K8" s="134">
        <v>13.5</v>
      </c>
      <c r="L8" s="131">
        <v>10.39</v>
      </c>
      <c r="M8" s="128">
        <v>13</v>
      </c>
      <c r="N8" s="131" t="str">
        <f>S13</f>
        <v>Claire</v>
      </c>
      <c r="O8" s="122">
        <v>15.3</v>
      </c>
      <c r="P8" s="123">
        <v>10.16</v>
      </c>
      <c r="R8" s="140">
        <v>8</v>
      </c>
      <c r="S8" s="142" t="s">
        <v>44</v>
      </c>
    </row>
    <row r="9" spans="1:19" ht="36.75" thickBot="1">
      <c r="A9" s="129">
        <v>1</v>
      </c>
      <c r="B9" s="131" t="str">
        <f>S1</f>
        <v>Martin A</v>
      </c>
      <c r="C9" s="159">
        <v>15.6</v>
      </c>
      <c r="D9" s="160">
        <v>9.29</v>
      </c>
      <c r="E9" s="129">
        <v>9</v>
      </c>
      <c r="F9" s="131" t="str">
        <f>S9</f>
        <v>wayne</v>
      </c>
      <c r="G9" s="161">
        <v>17.6</v>
      </c>
      <c r="H9" s="136"/>
      <c r="I9" s="129">
        <v>17</v>
      </c>
      <c r="J9" s="131" t="str">
        <f>S17</f>
        <v>Jim</v>
      </c>
      <c r="K9" s="161">
        <v>18.1</v>
      </c>
      <c r="L9" s="162">
        <v>8.93</v>
      </c>
      <c r="M9" s="129">
        <v>14</v>
      </c>
      <c r="N9" s="131" t="str">
        <f>S14</f>
        <v>Alan</v>
      </c>
      <c r="O9" s="167">
        <v>17.2</v>
      </c>
      <c r="P9" s="160">
        <v>9.16</v>
      </c>
      <c r="R9" s="140">
        <v>9</v>
      </c>
      <c r="S9" s="142" t="s">
        <v>45</v>
      </c>
    </row>
    <row r="10" spans="1:19" ht="36">
      <c r="A10" s="117">
        <v>5</v>
      </c>
      <c r="B10" s="131" t="str">
        <f>S5</f>
        <v>Martin H</v>
      </c>
      <c r="C10" s="119">
        <v>15.4</v>
      </c>
      <c r="D10" s="120">
        <v>9.05</v>
      </c>
      <c r="E10" s="121">
        <v>13</v>
      </c>
      <c r="F10" s="131" t="str">
        <f>S13</f>
        <v>Claire</v>
      </c>
      <c r="G10" s="137">
        <v>13.1</v>
      </c>
      <c r="H10" s="138">
        <v>10.02</v>
      </c>
      <c r="I10" s="117">
        <v>3</v>
      </c>
      <c r="J10" s="131" t="str">
        <f>S3</f>
        <v>Jamie K</v>
      </c>
      <c r="K10" s="132">
        <v>17.8</v>
      </c>
      <c r="L10" s="133">
        <v>16</v>
      </c>
      <c r="M10" s="117">
        <v>14</v>
      </c>
      <c r="N10" s="131" t="str">
        <f>S14</f>
        <v>Alan</v>
      </c>
      <c r="O10" s="119">
        <v>15.6</v>
      </c>
      <c r="P10" s="120">
        <v>9.8</v>
      </c>
      <c r="R10" s="140">
        <v>10</v>
      </c>
      <c r="S10" s="142" t="s">
        <v>37</v>
      </c>
    </row>
    <row r="11" spans="1:19" ht="36">
      <c r="A11" s="124">
        <v>6</v>
      </c>
      <c r="B11" s="131" t="str">
        <f>S6</f>
        <v>Andy </v>
      </c>
      <c r="C11" s="125">
        <v>13.1</v>
      </c>
      <c r="D11" s="118">
        <v>8.93</v>
      </c>
      <c r="E11" s="126">
        <v>14</v>
      </c>
      <c r="F11" s="131" t="str">
        <f>S14</f>
        <v>Alan</v>
      </c>
      <c r="G11" s="134">
        <v>16.1</v>
      </c>
      <c r="H11" s="131">
        <v>10.2</v>
      </c>
      <c r="I11" s="124">
        <v>4</v>
      </c>
      <c r="J11" s="131" t="str">
        <f>S4</f>
        <v>John O</v>
      </c>
      <c r="K11" s="134">
        <v>16.1</v>
      </c>
      <c r="L11" s="131">
        <v>9.89</v>
      </c>
      <c r="M11" s="124">
        <v>13</v>
      </c>
      <c r="N11" s="131" t="str">
        <f>S13</f>
        <v>Claire</v>
      </c>
      <c r="O11" s="125">
        <v>12.8</v>
      </c>
      <c r="P11" s="118">
        <v>10.76</v>
      </c>
      <c r="R11" s="140">
        <v>11</v>
      </c>
      <c r="S11" s="142" t="s">
        <v>46</v>
      </c>
    </row>
    <row r="12" spans="1:19" ht="36">
      <c r="A12" s="127">
        <v>7</v>
      </c>
      <c r="B12" s="131" t="str">
        <f>S7</f>
        <v>Jamie S</v>
      </c>
      <c r="C12" s="125">
        <v>18.9</v>
      </c>
      <c r="D12" s="118">
        <v>8.59</v>
      </c>
      <c r="E12" s="128">
        <v>15</v>
      </c>
      <c r="F12" s="131" t="str">
        <f>S15</f>
        <v>Roy</v>
      </c>
      <c r="G12" s="134">
        <v>14.2</v>
      </c>
      <c r="H12" s="131">
        <v>10.17</v>
      </c>
      <c r="I12" s="127">
        <v>5</v>
      </c>
      <c r="J12" s="131" t="str">
        <f>S5</f>
        <v>Martin H</v>
      </c>
      <c r="K12" s="134">
        <v>14.1</v>
      </c>
      <c r="L12" s="131">
        <v>8.64</v>
      </c>
      <c r="M12" s="127">
        <v>12</v>
      </c>
      <c r="N12" s="131" t="str">
        <f>S12</f>
        <v>Dave</v>
      </c>
      <c r="O12" s="125">
        <v>14.7</v>
      </c>
      <c r="P12" s="118">
        <v>10</v>
      </c>
      <c r="R12" s="140">
        <v>12</v>
      </c>
      <c r="S12" s="142" t="s">
        <v>47</v>
      </c>
    </row>
    <row r="13" spans="1:19" ht="36.75" thickBot="1">
      <c r="A13" s="129">
        <v>8</v>
      </c>
      <c r="B13" s="131" t="str">
        <f>S8</f>
        <v>Tony</v>
      </c>
      <c r="C13" s="159">
        <v>13.1</v>
      </c>
      <c r="D13" s="160">
        <v>11.03</v>
      </c>
      <c r="E13" s="130">
        <v>16</v>
      </c>
      <c r="F13" s="131" t="str">
        <f>S16</f>
        <v>Mitchell</v>
      </c>
      <c r="G13" s="161">
        <v>15.3</v>
      </c>
      <c r="H13" s="162">
        <v>10.24</v>
      </c>
      <c r="I13" s="129">
        <v>6</v>
      </c>
      <c r="J13" s="131" t="str">
        <f>S6</f>
        <v>Andy </v>
      </c>
      <c r="K13" s="161">
        <v>18.1</v>
      </c>
      <c r="L13" s="162">
        <v>8.71</v>
      </c>
      <c r="M13" s="129">
        <v>11</v>
      </c>
      <c r="N13" s="131" t="str">
        <f>S11</f>
        <v>Liam</v>
      </c>
      <c r="O13" s="159">
        <v>13.9</v>
      </c>
      <c r="P13" s="160">
        <v>9.61</v>
      </c>
      <c r="R13" s="140">
        <v>13</v>
      </c>
      <c r="S13" s="142" t="s">
        <v>48</v>
      </c>
    </row>
    <row r="14" spans="1:19" ht="36">
      <c r="A14" s="117">
        <v>8</v>
      </c>
      <c r="B14" s="131" t="str">
        <f>S8</f>
        <v>Tony</v>
      </c>
      <c r="C14" s="119">
        <v>13.2</v>
      </c>
      <c r="D14" s="120">
        <v>10.35</v>
      </c>
      <c r="E14" s="117">
        <v>16</v>
      </c>
      <c r="F14" s="131" t="str">
        <f>S16</f>
        <v>Mitchell</v>
      </c>
      <c r="G14" s="119">
        <v>13.4</v>
      </c>
      <c r="H14" s="120">
        <v>11.28</v>
      </c>
      <c r="I14" s="117">
        <v>6</v>
      </c>
      <c r="J14" s="131" t="str">
        <f>S6</f>
        <v>Andy </v>
      </c>
      <c r="K14" s="132">
        <v>16.5</v>
      </c>
      <c r="L14" s="133">
        <v>8.84</v>
      </c>
      <c r="M14" s="117">
        <v>15</v>
      </c>
      <c r="N14" s="131" t="str">
        <f>S15</f>
        <v>Roy</v>
      </c>
      <c r="O14" s="119">
        <v>14.9</v>
      </c>
      <c r="P14" s="120">
        <v>10.54</v>
      </c>
      <c r="R14" s="146">
        <v>14</v>
      </c>
      <c r="S14" s="147" t="s">
        <v>49</v>
      </c>
    </row>
    <row r="15" spans="1:19" ht="36">
      <c r="A15" s="124">
        <v>7</v>
      </c>
      <c r="B15" s="131" t="str">
        <f>S7</f>
        <v>Jamie S</v>
      </c>
      <c r="C15" s="125">
        <v>16.6</v>
      </c>
      <c r="D15" s="118">
        <v>9.03</v>
      </c>
      <c r="E15" s="124">
        <v>15</v>
      </c>
      <c r="F15" s="131" t="str">
        <f>S15</f>
        <v>Roy</v>
      </c>
      <c r="G15" s="125">
        <v>16.1</v>
      </c>
      <c r="H15" s="118">
        <v>10.17</v>
      </c>
      <c r="I15" s="124">
        <v>5</v>
      </c>
      <c r="J15" s="131" t="str">
        <f>S5</f>
        <v>Martin H</v>
      </c>
      <c r="K15" s="134">
        <v>6.6</v>
      </c>
      <c r="L15" s="131">
        <v>8.75</v>
      </c>
      <c r="M15" s="124">
        <v>16</v>
      </c>
      <c r="N15" s="131" t="str">
        <f>S16</f>
        <v>Mitchell</v>
      </c>
      <c r="O15" s="125">
        <v>14.3</v>
      </c>
      <c r="P15" s="118">
        <v>9.51</v>
      </c>
      <c r="R15" s="140">
        <v>15</v>
      </c>
      <c r="S15" s="142" t="s">
        <v>50</v>
      </c>
    </row>
    <row r="16" spans="1:19" ht="35.25" customHeight="1">
      <c r="A16" s="127">
        <v>6</v>
      </c>
      <c r="B16" s="131" t="str">
        <f>S6</f>
        <v>Andy </v>
      </c>
      <c r="C16" s="125">
        <v>15.1</v>
      </c>
      <c r="D16" s="118">
        <v>9.33</v>
      </c>
      <c r="E16" s="127">
        <v>14</v>
      </c>
      <c r="F16" s="131" t="str">
        <f>S14</f>
        <v>Alan</v>
      </c>
      <c r="G16" s="125">
        <v>15.3</v>
      </c>
      <c r="H16" s="118">
        <v>10.03</v>
      </c>
      <c r="I16" s="127">
        <v>4</v>
      </c>
      <c r="J16" s="131" t="str">
        <f>S4</f>
        <v>John O</v>
      </c>
      <c r="K16" s="134">
        <v>15.6</v>
      </c>
      <c r="L16" s="131">
        <v>9.47</v>
      </c>
      <c r="M16" s="127">
        <v>17</v>
      </c>
      <c r="N16" s="131" t="str">
        <f>S17</f>
        <v>Jim</v>
      </c>
      <c r="O16" s="125">
        <v>17.4</v>
      </c>
      <c r="P16" s="118">
        <v>8.63</v>
      </c>
      <c r="R16" s="140">
        <v>16</v>
      </c>
      <c r="S16" s="142" t="s">
        <v>36</v>
      </c>
    </row>
    <row r="17" spans="1:19" ht="34.5" customHeight="1" thickBot="1">
      <c r="A17" s="129">
        <v>5</v>
      </c>
      <c r="B17" s="131" t="str">
        <f>S5</f>
        <v>Martin H</v>
      </c>
      <c r="C17" s="159">
        <v>17.4</v>
      </c>
      <c r="D17" s="160">
        <v>8.74</v>
      </c>
      <c r="E17" s="129">
        <v>13</v>
      </c>
      <c r="F17" s="131" t="str">
        <f>S13</f>
        <v>Claire</v>
      </c>
      <c r="G17" s="159">
        <v>10.4</v>
      </c>
      <c r="H17" s="160">
        <v>10.05</v>
      </c>
      <c r="I17" s="129">
        <v>3</v>
      </c>
      <c r="J17" s="131" t="str">
        <f>S3</f>
        <v>Jamie K</v>
      </c>
      <c r="K17" s="161">
        <v>16.5</v>
      </c>
      <c r="L17" s="162">
        <v>9.19</v>
      </c>
      <c r="M17" s="129">
        <v>18</v>
      </c>
      <c r="N17" s="131" t="str">
        <f>S18</f>
        <v>Deane</v>
      </c>
      <c r="O17" s="159">
        <v>16.3</v>
      </c>
      <c r="P17" s="160">
        <v>9.98</v>
      </c>
      <c r="R17" s="146">
        <v>17</v>
      </c>
      <c r="S17" s="147" t="s">
        <v>51</v>
      </c>
    </row>
    <row r="18" spans="5:19" ht="20.25" customHeight="1" thickBot="1">
      <c r="E18" s="143"/>
      <c r="F18" s="144"/>
      <c r="G18" s="145"/>
      <c r="H18" s="145"/>
      <c r="I18" s="152"/>
      <c r="J18" s="151" t="s">
        <v>35</v>
      </c>
      <c r="K18" s="149"/>
      <c r="L18" s="150"/>
      <c r="M18" s="152"/>
      <c r="N18" s="151" t="s">
        <v>35</v>
      </c>
      <c r="O18" s="149"/>
      <c r="P18" s="150"/>
      <c r="R18" s="140">
        <v>18</v>
      </c>
      <c r="S18" s="142" t="s">
        <v>52</v>
      </c>
    </row>
    <row r="19" spans="9:19" ht="36.75" thickBot="1">
      <c r="I19" s="153">
        <v>7</v>
      </c>
      <c r="J19" s="131" t="str">
        <f>S7</f>
        <v>Jamie S</v>
      </c>
      <c r="K19" s="119">
        <v>16.8</v>
      </c>
      <c r="L19" s="120">
        <v>8.88</v>
      </c>
      <c r="M19" s="153">
        <v>18</v>
      </c>
      <c r="N19" s="131" t="str">
        <f>S18</f>
        <v>Deane</v>
      </c>
      <c r="O19" s="119">
        <v>16.1</v>
      </c>
      <c r="P19" s="120">
        <v>9.91</v>
      </c>
      <c r="R19" s="157"/>
      <c r="S19" s="158"/>
    </row>
    <row r="20" spans="9:16" ht="36.75" thickTop="1">
      <c r="I20" s="154">
        <v>8</v>
      </c>
      <c r="J20" s="131" t="str">
        <f>S8</f>
        <v>Tony</v>
      </c>
      <c r="K20" s="125">
        <v>13.1</v>
      </c>
      <c r="L20" s="118">
        <v>9.9</v>
      </c>
      <c r="M20" s="154">
        <v>17</v>
      </c>
      <c r="N20" s="131" t="str">
        <f>S17</f>
        <v>Jim</v>
      </c>
      <c r="O20" s="125">
        <v>18.5</v>
      </c>
      <c r="P20" s="118">
        <v>9.22</v>
      </c>
    </row>
    <row r="21" spans="9:16" ht="36">
      <c r="I21" s="155">
        <v>9</v>
      </c>
      <c r="J21" s="131" t="str">
        <f>S9</f>
        <v>wayne</v>
      </c>
      <c r="K21" s="125">
        <v>18.1</v>
      </c>
      <c r="L21" s="118">
        <v>8.68</v>
      </c>
      <c r="M21" s="155">
        <v>16</v>
      </c>
      <c r="N21" s="131" t="str">
        <f>S16</f>
        <v>Mitchell</v>
      </c>
      <c r="O21" s="125">
        <v>13.5</v>
      </c>
      <c r="P21" s="118">
        <v>10.54</v>
      </c>
    </row>
    <row r="22" spans="9:16" ht="36.75" thickBot="1">
      <c r="I22" s="156">
        <v>10</v>
      </c>
      <c r="J22" s="131" t="str">
        <f>S10</f>
        <v>Phil</v>
      </c>
      <c r="K22" s="159">
        <v>19.9</v>
      </c>
      <c r="L22" s="160">
        <v>8.73</v>
      </c>
      <c r="M22" s="156">
        <v>15</v>
      </c>
      <c r="N22" s="131" t="str">
        <f>S15</f>
        <v>Roy</v>
      </c>
      <c r="O22" s="159">
        <v>17.1</v>
      </c>
      <c r="P22" s="160">
        <v>9.39</v>
      </c>
    </row>
  </sheetData>
  <printOptions/>
  <pageMargins left="0.75" right="0.75" top="1" bottom="1" header="0.5" footer="0.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22"/>
  <sheetViews>
    <sheetView tabSelected="1" zoomScale="64" zoomScaleNormal="64" workbookViewId="0" topLeftCell="A1">
      <selection activeCell="C14" sqref="C14:D14"/>
    </sheetView>
  </sheetViews>
  <sheetFormatPr defaultColWidth="9.140625" defaultRowHeight="12.75"/>
  <cols>
    <col min="1" max="1" width="10.57421875" style="0" bestFit="1" customWidth="1"/>
    <col min="2" max="2" width="19.28125" style="0" customWidth="1"/>
    <col min="3" max="4" width="9.421875" style="0" bestFit="1" customWidth="1"/>
    <col min="5" max="5" width="11.140625" style="0" customWidth="1"/>
    <col min="6" max="6" width="19.28125" style="0" customWidth="1"/>
    <col min="9" max="9" width="10.8515625" style="0" bestFit="1" customWidth="1"/>
    <col min="10" max="10" width="19.28125" style="0" customWidth="1"/>
    <col min="13" max="13" width="10.8515625" style="0" bestFit="1" customWidth="1"/>
    <col min="14" max="14" width="19.28125" style="0" customWidth="1"/>
    <col min="17" max="17" width="20.8515625" style="0" customWidth="1"/>
    <col min="18" max="18" width="6.28125" style="0" customWidth="1"/>
    <col min="19" max="19" width="15.57421875" style="0" customWidth="1"/>
  </cols>
  <sheetData>
    <row r="1" spans="1:19" ht="27" customHeight="1" thickBot="1" thickTop="1">
      <c r="A1" s="148">
        <v>18</v>
      </c>
      <c r="B1" s="115" t="s">
        <v>31</v>
      </c>
      <c r="C1" s="115" t="s">
        <v>33</v>
      </c>
      <c r="D1" s="115" t="s">
        <v>32</v>
      </c>
      <c r="E1" s="114"/>
      <c r="F1" s="115" t="s">
        <v>31</v>
      </c>
      <c r="G1" s="115" t="s">
        <v>33</v>
      </c>
      <c r="H1" s="115" t="s">
        <v>32</v>
      </c>
      <c r="I1" s="114"/>
      <c r="J1" s="115" t="s">
        <v>34</v>
      </c>
      <c r="K1" s="115" t="s">
        <v>33</v>
      </c>
      <c r="L1" s="115" t="s">
        <v>32</v>
      </c>
      <c r="M1" s="114"/>
      <c r="N1" s="116" t="s">
        <v>31</v>
      </c>
      <c r="O1" s="116" t="s">
        <v>33</v>
      </c>
      <c r="P1" s="116" t="s">
        <v>32</v>
      </c>
      <c r="R1" s="139">
        <v>1</v>
      </c>
      <c r="S1" s="141" t="s">
        <v>38</v>
      </c>
    </row>
    <row r="2" spans="1:19" ht="36">
      <c r="A2" s="117">
        <v>1</v>
      </c>
      <c r="B2" s="131" t="str">
        <f>S1</f>
        <v>Martin A</v>
      </c>
      <c r="C2" s="119">
        <v>19.6</v>
      </c>
      <c r="D2" s="120">
        <v>8.03</v>
      </c>
      <c r="E2" s="117">
        <v>9</v>
      </c>
      <c r="F2" s="131" t="str">
        <f>S9</f>
        <v>wayne</v>
      </c>
      <c r="G2" s="132">
        <v>18.4</v>
      </c>
      <c r="H2" s="133">
        <v>8.25</v>
      </c>
      <c r="I2" s="117">
        <v>17</v>
      </c>
      <c r="J2" s="131" t="str">
        <f>S17</f>
        <v>Jim</v>
      </c>
      <c r="K2" s="132">
        <v>19.5</v>
      </c>
      <c r="L2" s="133">
        <v>8.55</v>
      </c>
      <c r="M2" s="121">
        <v>10</v>
      </c>
      <c r="N2" s="131" t="str">
        <f>S10</f>
        <v>Phil</v>
      </c>
      <c r="O2" s="122">
        <v>19.8</v>
      </c>
      <c r="P2" s="123">
        <v>7.76</v>
      </c>
      <c r="R2" s="140">
        <v>2</v>
      </c>
      <c r="S2" s="142" t="s">
        <v>39</v>
      </c>
    </row>
    <row r="3" spans="1:19" ht="36">
      <c r="A3" s="124">
        <v>2</v>
      </c>
      <c r="B3" s="131" t="str">
        <f>S2</f>
        <v>John K</v>
      </c>
      <c r="C3" s="125">
        <v>19.6</v>
      </c>
      <c r="D3" s="118">
        <v>8.14</v>
      </c>
      <c r="E3" s="124">
        <v>10</v>
      </c>
      <c r="F3" s="131" t="str">
        <f>S10</f>
        <v>Phil</v>
      </c>
      <c r="G3" s="134">
        <v>19.9</v>
      </c>
      <c r="H3" s="131">
        <v>7.93</v>
      </c>
      <c r="I3" s="124">
        <v>18</v>
      </c>
      <c r="J3" s="131" t="str">
        <f>S18</f>
        <v>Deane</v>
      </c>
      <c r="K3" s="134">
        <v>21.6</v>
      </c>
      <c r="L3" s="131">
        <v>7.87</v>
      </c>
      <c r="M3" s="126">
        <v>9</v>
      </c>
      <c r="N3" s="131" t="str">
        <f>S9</f>
        <v>wayne</v>
      </c>
      <c r="O3" s="122">
        <v>21.3</v>
      </c>
      <c r="P3" s="123">
        <v>7.85</v>
      </c>
      <c r="R3" s="140">
        <v>3</v>
      </c>
      <c r="S3" s="142" t="s">
        <v>40</v>
      </c>
    </row>
    <row r="4" spans="1:19" ht="36">
      <c r="A4" s="127">
        <v>3</v>
      </c>
      <c r="B4" s="131" t="str">
        <f>S3</f>
        <v>Jamie K</v>
      </c>
      <c r="C4" s="125">
        <v>17.3</v>
      </c>
      <c r="D4" s="118">
        <v>8.8</v>
      </c>
      <c r="E4" s="127">
        <v>11</v>
      </c>
      <c r="F4" s="131" t="str">
        <f>S11</f>
        <v>Liam</v>
      </c>
      <c r="G4" s="134">
        <v>16.6</v>
      </c>
      <c r="H4" s="131">
        <v>9.28</v>
      </c>
      <c r="I4" s="127">
        <v>1</v>
      </c>
      <c r="J4" s="131" t="str">
        <f>S1</f>
        <v>Martin A</v>
      </c>
      <c r="K4" s="134">
        <v>18.1</v>
      </c>
      <c r="L4" s="131">
        <v>8.77</v>
      </c>
      <c r="M4" s="128">
        <v>8</v>
      </c>
      <c r="N4" s="131" t="str">
        <f>S8</f>
        <v>Tony</v>
      </c>
      <c r="O4" s="122">
        <v>14.5</v>
      </c>
      <c r="P4" s="123">
        <v>9.51</v>
      </c>
      <c r="R4" s="140">
        <v>4</v>
      </c>
      <c r="S4" s="142" t="s">
        <v>41</v>
      </c>
    </row>
    <row r="5" spans="1:19" ht="36.75" thickBot="1">
      <c r="A5" s="129">
        <v>4</v>
      </c>
      <c r="B5" s="131" t="str">
        <f>S4</f>
        <v>John O</v>
      </c>
      <c r="C5" s="159">
        <v>16.6</v>
      </c>
      <c r="D5" s="160">
        <v>8.56</v>
      </c>
      <c r="E5" s="129">
        <v>12</v>
      </c>
      <c r="F5" s="131" t="str">
        <f>S12</f>
        <v>Dave</v>
      </c>
      <c r="G5" s="161">
        <v>18.5</v>
      </c>
      <c r="H5" s="162">
        <v>8.96</v>
      </c>
      <c r="I5" s="129">
        <v>2</v>
      </c>
      <c r="J5" s="131" t="str">
        <f>S2</f>
        <v>John K</v>
      </c>
      <c r="K5" s="161">
        <v>21</v>
      </c>
      <c r="L5" s="162">
        <v>8.05</v>
      </c>
      <c r="M5" s="130">
        <v>7</v>
      </c>
      <c r="N5" s="131" t="str">
        <f>S7</f>
        <v>Jamie S</v>
      </c>
      <c r="O5" s="165">
        <v>19.7</v>
      </c>
      <c r="P5" s="166">
        <v>8.43</v>
      </c>
      <c r="R5" s="140">
        <v>5</v>
      </c>
      <c r="S5" s="142" t="s">
        <v>42</v>
      </c>
    </row>
    <row r="6" spans="1:19" ht="36">
      <c r="A6" s="117">
        <v>4</v>
      </c>
      <c r="B6" s="131" t="str">
        <f>S4</f>
        <v>John O</v>
      </c>
      <c r="C6" s="119">
        <v>17.9</v>
      </c>
      <c r="D6" s="120"/>
      <c r="E6" s="117">
        <v>12</v>
      </c>
      <c r="F6" s="131" t="str">
        <f>S12</f>
        <v>Dave</v>
      </c>
      <c r="G6" s="132">
        <v>17.5</v>
      </c>
      <c r="H6" s="133">
        <v>9.05</v>
      </c>
      <c r="I6" s="117">
        <v>2</v>
      </c>
      <c r="J6" s="131" t="str">
        <f>S2</f>
        <v>John K</v>
      </c>
      <c r="K6" s="132">
        <v>18.8</v>
      </c>
      <c r="L6" s="133">
        <v>8.34</v>
      </c>
      <c r="M6" s="121">
        <v>11</v>
      </c>
      <c r="N6" s="131" t="str">
        <f>S14</f>
        <v>Alan</v>
      </c>
      <c r="O6" s="122">
        <v>18.6</v>
      </c>
      <c r="P6" s="123">
        <v>8.73</v>
      </c>
      <c r="R6" s="140">
        <v>6</v>
      </c>
      <c r="S6" s="142" t="s">
        <v>43</v>
      </c>
    </row>
    <row r="7" spans="1:19" ht="36">
      <c r="A7" s="124">
        <v>3</v>
      </c>
      <c r="B7" s="131" t="str">
        <f>S3</f>
        <v>Jamie K</v>
      </c>
      <c r="C7" s="125">
        <v>19.8</v>
      </c>
      <c r="D7" s="118">
        <v>8.27</v>
      </c>
      <c r="E7" s="124">
        <v>11</v>
      </c>
      <c r="F7" s="131" t="str">
        <f>S11</f>
        <v>Liam</v>
      </c>
      <c r="G7" s="134">
        <v>17.1</v>
      </c>
      <c r="H7" s="131">
        <v>8.53</v>
      </c>
      <c r="I7" s="124">
        <v>1</v>
      </c>
      <c r="J7" s="131" t="str">
        <f>S1</f>
        <v>Martin A</v>
      </c>
      <c r="K7" s="134">
        <v>21.1</v>
      </c>
      <c r="L7" s="131">
        <v>8.15</v>
      </c>
      <c r="M7" s="126">
        <v>12</v>
      </c>
      <c r="N7" s="131" t="str">
        <f>S13</f>
        <v>Claire</v>
      </c>
      <c r="O7" s="122">
        <v>19.2</v>
      </c>
      <c r="P7" s="123">
        <v>8.77</v>
      </c>
      <c r="R7" s="140">
        <v>7</v>
      </c>
      <c r="S7" s="142" t="s">
        <v>53</v>
      </c>
    </row>
    <row r="8" spans="1:19" ht="36">
      <c r="A8" s="127">
        <v>2</v>
      </c>
      <c r="B8" s="131" t="str">
        <f>S2</f>
        <v>John K</v>
      </c>
      <c r="C8" s="125">
        <v>16.8</v>
      </c>
      <c r="D8" s="118">
        <v>8.57</v>
      </c>
      <c r="E8" s="127">
        <v>10</v>
      </c>
      <c r="F8" s="131" t="str">
        <f>S10</f>
        <v>Phil</v>
      </c>
      <c r="G8" s="134">
        <v>18.3</v>
      </c>
      <c r="H8" s="131">
        <v>8.7</v>
      </c>
      <c r="I8" s="127">
        <v>18</v>
      </c>
      <c r="J8" s="131" t="str">
        <f>S18</f>
        <v>Deane</v>
      </c>
      <c r="K8" s="134">
        <v>19.3</v>
      </c>
      <c r="L8" s="131">
        <v>7.77</v>
      </c>
      <c r="M8" s="128">
        <v>13</v>
      </c>
      <c r="N8" s="131" t="str">
        <f>S12</f>
        <v>Dave</v>
      </c>
      <c r="O8" s="122">
        <v>17.6</v>
      </c>
      <c r="P8" s="123">
        <v>9.2</v>
      </c>
      <c r="R8" s="140">
        <v>8</v>
      </c>
      <c r="S8" s="142" t="s">
        <v>44</v>
      </c>
    </row>
    <row r="9" spans="1:19" ht="36.75" thickBot="1">
      <c r="A9" s="129">
        <v>1</v>
      </c>
      <c r="B9" s="131" t="str">
        <f>S1</f>
        <v>Martin A</v>
      </c>
      <c r="C9" s="159">
        <v>19.8</v>
      </c>
      <c r="D9" s="160">
        <v>8.29</v>
      </c>
      <c r="E9" s="129">
        <v>9</v>
      </c>
      <c r="F9" s="131" t="str">
        <f>S9</f>
        <v>wayne</v>
      </c>
      <c r="G9" s="161">
        <v>21.1</v>
      </c>
      <c r="H9" s="162">
        <v>7.67</v>
      </c>
      <c r="I9" s="129">
        <v>17</v>
      </c>
      <c r="J9" s="131" t="str">
        <f>S17</f>
        <v>Jim</v>
      </c>
      <c r="K9" s="161">
        <v>18.8</v>
      </c>
      <c r="L9" s="162">
        <v>8.13</v>
      </c>
      <c r="M9" s="129">
        <v>14</v>
      </c>
      <c r="N9" s="131" t="str">
        <f>S11</f>
        <v>Liam</v>
      </c>
      <c r="O9" s="167">
        <v>18.1</v>
      </c>
      <c r="P9" s="160">
        <v>8.45</v>
      </c>
      <c r="R9" s="140">
        <v>9</v>
      </c>
      <c r="S9" s="142" t="s">
        <v>45</v>
      </c>
    </row>
    <row r="10" spans="1:19" ht="36">
      <c r="A10" s="117">
        <v>5</v>
      </c>
      <c r="B10" s="131" t="str">
        <f>S5</f>
        <v>Martin H</v>
      </c>
      <c r="C10" s="119">
        <v>20.8</v>
      </c>
      <c r="D10" s="120">
        <v>7.27</v>
      </c>
      <c r="E10" s="121">
        <v>13</v>
      </c>
      <c r="F10" s="131" t="str">
        <f>S13</f>
        <v>Claire</v>
      </c>
      <c r="G10" s="137">
        <v>17.6</v>
      </c>
      <c r="H10" s="138">
        <v>8.97</v>
      </c>
      <c r="I10" s="117">
        <v>3</v>
      </c>
      <c r="J10" s="131" t="str">
        <f>S3</f>
        <v>Jamie K</v>
      </c>
      <c r="K10" s="132">
        <v>19.4</v>
      </c>
      <c r="L10" s="133">
        <v>8.25</v>
      </c>
      <c r="M10" s="117">
        <v>14</v>
      </c>
      <c r="N10" s="131" t="str">
        <f aca="true" t="shared" si="0" ref="N10:N17">S11</f>
        <v>Liam</v>
      </c>
      <c r="O10" s="119">
        <v>19</v>
      </c>
      <c r="P10" s="120">
        <v>8.8</v>
      </c>
      <c r="R10" s="140">
        <v>10</v>
      </c>
      <c r="S10" s="142" t="s">
        <v>37</v>
      </c>
    </row>
    <row r="11" spans="1:19" ht="36">
      <c r="A11" s="124">
        <v>6</v>
      </c>
      <c r="B11" s="131" t="str">
        <f>S6</f>
        <v>Andy </v>
      </c>
      <c r="C11" s="125">
        <v>24.3</v>
      </c>
      <c r="D11" s="118">
        <v>6.82</v>
      </c>
      <c r="E11" s="126">
        <v>14</v>
      </c>
      <c r="F11" s="131" t="str">
        <f>S14</f>
        <v>Alan</v>
      </c>
      <c r="G11" s="134">
        <v>18.8</v>
      </c>
      <c r="H11" s="131">
        <v>8.95</v>
      </c>
      <c r="I11" s="124">
        <v>4</v>
      </c>
      <c r="J11" s="131" t="str">
        <f>S4</f>
        <v>John O</v>
      </c>
      <c r="K11" s="134">
        <v>19.4</v>
      </c>
      <c r="L11" s="131">
        <v>8.34</v>
      </c>
      <c r="M11" s="124">
        <v>13</v>
      </c>
      <c r="N11" s="131" t="str">
        <f>S12</f>
        <v>Dave</v>
      </c>
      <c r="O11" s="125">
        <v>18.3</v>
      </c>
      <c r="P11" s="118">
        <v>8.92</v>
      </c>
      <c r="R11" s="140">
        <v>11</v>
      </c>
      <c r="S11" s="142" t="s">
        <v>46</v>
      </c>
    </row>
    <row r="12" spans="1:19" ht="36">
      <c r="A12" s="127">
        <v>7</v>
      </c>
      <c r="B12" s="131" t="str">
        <f>S7</f>
        <v>Jamie S</v>
      </c>
      <c r="C12" s="125">
        <v>18.7</v>
      </c>
      <c r="D12" s="118">
        <v>8.51</v>
      </c>
      <c r="E12" s="128">
        <v>15</v>
      </c>
      <c r="F12" s="131" t="str">
        <f>S15</f>
        <v>Roy</v>
      </c>
      <c r="G12" s="134">
        <v>16.7</v>
      </c>
      <c r="H12" s="131">
        <v>9.86</v>
      </c>
      <c r="I12" s="127">
        <v>5</v>
      </c>
      <c r="J12" s="131" t="str">
        <f>S5</f>
        <v>Martin H</v>
      </c>
      <c r="K12" s="134">
        <v>20.5</v>
      </c>
      <c r="L12" s="131">
        <v>7.13</v>
      </c>
      <c r="M12" s="127">
        <v>12</v>
      </c>
      <c r="N12" s="221" t="str">
        <f>S13</f>
        <v>Claire</v>
      </c>
      <c r="O12" s="125">
        <v>17.6</v>
      </c>
      <c r="P12" s="118">
        <v>8.97</v>
      </c>
      <c r="R12" s="140">
        <v>12</v>
      </c>
      <c r="S12" s="142" t="s">
        <v>47</v>
      </c>
    </row>
    <row r="13" spans="1:19" ht="36.75" thickBot="1">
      <c r="A13" s="129">
        <v>8</v>
      </c>
      <c r="B13" s="131" t="str">
        <f>S8</f>
        <v>Tony</v>
      </c>
      <c r="C13" s="159">
        <v>16.1</v>
      </c>
      <c r="D13" s="160">
        <v>8.68</v>
      </c>
      <c r="E13" s="130">
        <v>16</v>
      </c>
      <c r="F13" s="131" t="str">
        <f>S16</f>
        <v>Mitchell</v>
      </c>
      <c r="G13" s="135"/>
      <c r="H13" s="136"/>
      <c r="I13" s="129">
        <v>6</v>
      </c>
      <c r="J13" s="131" t="str">
        <f>S6</f>
        <v>Andy </v>
      </c>
      <c r="K13" s="161">
        <v>22.4</v>
      </c>
      <c r="L13" s="162">
        <v>6.93</v>
      </c>
      <c r="M13" s="129">
        <v>11</v>
      </c>
      <c r="N13" s="131" t="str">
        <f t="shared" si="0"/>
        <v>Alan</v>
      </c>
      <c r="O13" s="159">
        <v>19.4</v>
      </c>
      <c r="P13" s="160">
        <v>8.56</v>
      </c>
      <c r="R13" s="140">
        <v>13</v>
      </c>
      <c r="S13" s="142" t="s">
        <v>48</v>
      </c>
    </row>
    <row r="14" spans="1:19" ht="36.75" thickBot="1">
      <c r="A14" s="117">
        <v>8</v>
      </c>
      <c r="B14" s="131" t="str">
        <f>S8</f>
        <v>Tony</v>
      </c>
      <c r="C14" s="119">
        <v>11.6</v>
      </c>
      <c r="D14" s="120">
        <v>10.97</v>
      </c>
      <c r="E14" s="117">
        <v>16</v>
      </c>
      <c r="F14" s="131" t="str">
        <f>S16</f>
        <v>Mitchell</v>
      </c>
      <c r="G14" s="119"/>
      <c r="H14" s="120"/>
      <c r="I14" s="117">
        <v>6</v>
      </c>
      <c r="J14" s="131" t="str">
        <f>S6</f>
        <v>Andy </v>
      </c>
      <c r="K14" s="132">
        <v>19.6</v>
      </c>
      <c r="L14" s="133">
        <v>7.1</v>
      </c>
      <c r="M14" s="117">
        <v>15</v>
      </c>
      <c r="N14" s="131" t="str">
        <f t="shared" si="0"/>
        <v>Roy</v>
      </c>
      <c r="O14" s="159">
        <v>19.4</v>
      </c>
      <c r="P14" s="160">
        <v>8.56</v>
      </c>
      <c r="R14" s="146">
        <v>14</v>
      </c>
      <c r="S14" s="147" t="s">
        <v>49</v>
      </c>
    </row>
    <row r="15" spans="1:19" ht="36">
      <c r="A15" s="124">
        <v>7</v>
      </c>
      <c r="B15" s="131" t="str">
        <f>S7</f>
        <v>Jamie S</v>
      </c>
      <c r="C15" s="125">
        <v>21.1</v>
      </c>
      <c r="D15" s="118">
        <v>7.68</v>
      </c>
      <c r="E15" s="124">
        <v>15</v>
      </c>
      <c r="F15" s="131" t="str">
        <f>S15</f>
        <v>Roy</v>
      </c>
      <c r="G15" s="125">
        <v>15.5</v>
      </c>
      <c r="H15" s="118">
        <v>9.81</v>
      </c>
      <c r="I15" s="124">
        <v>5</v>
      </c>
      <c r="J15" s="131" t="str">
        <f>S5</f>
        <v>Martin H</v>
      </c>
      <c r="K15" s="134">
        <v>21.6</v>
      </c>
      <c r="L15" s="131">
        <v>7.09</v>
      </c>
      <c r="M15" s="124">
        <v>16</v>
      </c>
      <c r="N15" s="131" t="str">
        <f t="shared" si="0"/>
        <v>Mitchell</v>
      </c>
      <c r="O15" s="125"/>
      <c r="P15" s="118"/>
      <c r="R15" s="140">
        <v>15</v>
      </c>
      <c r="S15" s="142" t="s">
        <v>50</v>
      </c>
    </row>
    <row r="16" spans="1:19" ht="35.25" customHeight="1">
      <c r="A16" s="127">
        <v>6</v>
      </c>
      <c r="B16" s="131" t="str">
        <f>S6</f>
        <v>Andy </v>
      </c>
      <c r="C16" s="125">
        <v>15.4</v>
      </c>
      <c r="D16" s="118">
        <v>7.3</v>
      </c>
      <c r="E16" s="127">
        <v>14</v>
      </c>
      <c r="F16" s="131" t="str">
        <f>S14</f>
        <v>Alan</v>
      </c>
      <c r="G16" s="125">
        <v>18.8</v>
      </c>
      <c r="H16" s="118">
        <v>8.95</v>
      </c>
      <c r="I16" s="127">
        <v>4</v>
      </c>
      <c r="J16" s="131" t="str">
        <f>S4</f>
        <v>John O</v>
      </c>
      <c r="K16" s="134">
        <v>18.5</v>
      </c>
      <c r="L16" s="131">
        <v>8.54</v>
      </c>
      <c r="M16" s="127">
        <v>17</v>
      </c>
      <c r="N16" s="131" t="str">
        <f t="shared" si="0"/>
        <v>Jim</v>
      </c>
      <c r="O16" s="125">
        <v>20.1</v>
      </c>
      <c r="P16" s="118">
        <v>7.84</v>
      </c>
      <c r="R16" s="140">
        <v>16</v>
      </c>
      <c r="S16" s="142" t="s">
        <v>36</v>
      </c>
    </row>
    <row r="17" spans="1:19" ht="34.5" customHeight="1" thickBot="1">
      <c r="A17" s="129">
        <v>5</v>
      </c>
      <c r="B17" s="131" t="str">
        <f>S5</f>
        <v>Martin H</v>
      </c>
      <c r="C17" s="159">
        <v>20.1</v>
      </c>
      <c r="D17" s="160">
        <v>7.21</v>
      </c>
      <c r="E17" s="129">
        <v>13</v>
      </c>
      <c r="F17" s="131" t="str">
        <f>S13</f>
        <v>Claire</v>
      </c>
      <c r="G17" s="125">
        <v>18.8</v>
      </c>
      <c r="H17" s="118">
        <v>8.95</v>
      </c>
      <c r="I17" s="129">
        <v>3</v>
      </c>
      <c r="J17" s="131" t="str">
        <f>S3</f>
        <v>Jamie K</v>
      </c>
      <c r="K17" s="161">
        <v>18.5</v>
      </c>
      <c r="L17" s="162">
        <v>7.86</v>
      </c>
      <c r="M17" s="129">
        <v>18</v>
      </c>
      <c r="N17" s="131" t="str">
        <f t="shared" si="0"/>
        <v>Deane</v>
      </c>
      <c r="O17" s="159">
        <v>23.6</v>
      </c>
      <c r="P17" s="160">
        <v>7.13</v>
      </c>
      <c r="R17" s="146">
        <v>17</v>
      </c>
      <c r="S17" s="147" t="s">
        <v>51</v>
      </c>
    </row>
    <row r="18" spans="5:19" ht="20.25" customHeight="1" thickBot="1">
      <c r="E18" s="143"/>
      <c r="F18" s="144"/>
      <c r="G18" s="145"/>
      <c r="H18" s="145"/>
      <c r="I18" s="152"/>
      <c r="J18" s="151" t="s">
        <v>35</v>
      </c>
      <c r="K18" s="149"/>
      <c r="L18" s="150"/>
      <c r="M18" s="152"/>
      <c r="N18" s="151" t="s">
        <v>35</v>
      </c>
      <c r="O18" s="149"/>
      <c r="P18" s="150"/>
      <c r="R18" s="140">
        <v>18</v>
      </c>
      <c r="S18" s="142" t="s">
        <v>52</v>
      </c>
    </row>
    <row r="19" spans="9:19" ht="36.75" thickBot="1">
      <c r="I19" s="153">
        <v>7</v>
      </c>
      <c r="J19" s="131" t="str">
        <f>S7</f>
        <v>Jamie S</v>
      </c>
      <c r="K19" s="119">
        <v>21.8</v>
      </c>
      <c r="L19" s="120">
        <v>7.73</v>
      </c>
      <c r="M19" s="153">
        <v>18</v>
      </c>
      <c r="N19" s="131" t="str">
        <f>S18</f>
        <v>Deane</v>
      </c>
      <c r="O19" s="119">
        <v>20.6</v>
      </c>
      <c r="P19" s="120">
        <v>8</v>
      </c>
      <c r="R19" s="157"/>
      <c r="S19" s="158"/>
    </row>
    <row r="20" spans="9:16" ht="36.75" thickTop="1">
      <c r="I20" s="154">
        <v>8</v>
      </c>
      <c r="J20" s="131" t="str">
        <f>S8</f>
        <v>Tony</v>
      </c>
      <c r="K20" s="125">
        <v>15.7</v>
      </c>
      <c r="L20" s="118">
        <v>8.54</v>
      </c>
      <c r="M20" s="154">
        <v>17</v>
      </c>
      <c r="N20" s="131" t="str">
        <f>S17</f>
        <v>Jim</v>
      </c>
      <c r="O20" s="125">
        <v>19.5</v>
      </c>
      <c r="P20" s="118">
        <v>8.1</v>
      </c>
    </row>
    <row r="21" spans="9:16" ht="36">
      <c r="I21" s="155">
        <v>9</v>
      </c>
      <c r="J21" s="131" t="str">
        <f>S9</f>
        <v>wayne</v>
      </c>
      <c r="K21" s="125">
        <v>21.3</v>
      </c>
      <c r="L21" s="118">
        <v>7.99</v>
      </c>
      <c r="M21" s="155">
        <v>16</v>
      </c>
      <c r="N21" s="131" t="str">
        <f>S16</f>
        <v>Mitchell</v>
      </c>
      <c r="O21" s="125"/>
      <c r="P21" s="118"/>
    </row>
    <row r="22" spans="9:16" ht="36.75" thickBot="1">
      <c r="I22" s="156">
        <v>10</v>
      </c>
      <c r="J22" s="131" t="str">
        <f>S10</f>
        <v>Phil</v>
      </c>
      <c r="K22" s="159">
        <v>18.1</v>
      </c>
      <c r="L22" s="160">
        <v>8.74</v>
      </c>
      <c r="M22" s="156">
        <v>15</v>
      </c>
      <c r="N22" s="131" t="str">
        <f>S15</f>
        <v>Roy</v>
      </c>
      <c r="O22" s="159">
        <v>16.6</v>
      </c>
      <c r="P22" s="160">
        <v>10.2</v>
      </c>
    </row>
  </sheetData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24dlx</dc:title>
  <dc:subject>24 racers</dc:subject>
  <dc:creator>iT</dc:creator>
  <cp:keywords/>
  <dc:description/>
  <cp:lastModifiedBy>Deane</cp:lastModifiedBy>
  <cp:lastPrinted>2004-03-07T19:06:59Z</cp:lastPrinted>
  <dcterms:created xsi:type="dcterms:W3CDTF">1997-11-23T14:33:08Z</dcterms:created>
  <dcterms:modified xsi:type="dcterms:W3CDTF">2008-06-03T09:31:54Z</dcterms:modified>
  <cp:category/>
  <cp:version/>
  <cp:contentType/>
  <cp:contentStatus/>
</cp:coreProperties>
</file>