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1"/>
  </bookViews>
  <sheets>
    <sheet name="  MOD  " sheetId="1" r:id="rId1"/>
    <sheet name="WIZZARD" sheetId="2" r:id="rId2"/>
  </sheets>
  <definedNames/>
  <calcPr fullCalcOnLoad="1"/>
</workbook>
</file>

<file path=xl/sharedStrings.xml><?xml version="1.0" encoding="utf-8"?>
<sst xmlns="http://schemas.openxmlformats.org/spreadsheetml/2006/main" count="122" uniqueCount="47">
  <si>
    <t>Pl</t>
  </si>
  <si>
    <t>tot1</t>
  </si>
  <si>
    <t>tot4</t>
  </si>
  <si>
    <t>tot2</t>
  </si>
  <si>
    <t>tot3</t>
  </si>
  <si>
    <t>tot5</t>
  </si>
  <si>
    <t>tot6</t>
  </si>
  <si>
    <t>tot7</t>
  </si>
  <si>
    <t>Best
heat</t>
  </si>
  <si>
    <t>time</t>
  </si>
  <si>
    <t>qf
pos</t>
  </si>
  <si>
    <t>Best 3 heats</t>
  </si>
  <si>
    <t>Total of 4 heats</t>
  </si>
  <si>
    <t>LAPS</t>
  </si>
  <si>
    <t>Average of 4</t>
  </si>
  <si>
    <t>Best in heats</t>
  </si>
  <si>
    <t>LAPTIME</t>
  </si>
  <si>
    <t>In final</t>
  </si>
  <si>
    <t>best in final</t>
  </si>
  <si>
    <t>Most in any 1 race</t>
  </si>
  <si>
    <t>best
overall</t>
  </si>
  <si>
    <t>laps</t>
  </si>
  <si>
    <t>qf</t>
  </si>
  <si>
    <t>name</t>
  </si>
  <si>
    <t>Lap
Length</t>
  </si>
  <si>
    <t>MPH</t>
  </si>
  <si>
    <t>Top</t>
  </si>
  <si>
    <t>Speeds</t>
  </si>
  <si>
    <t>Martin Hill</t>
  </si>
  <si>
    <t>Jamie Kelly</t>
  </si>
  <si>
    <t>Dave Rouse</t>
  </si>
  <si>
    <t>Deane Walpole</t>
  </si>
  <si>
    <t>Andy Whorton</t>
  </si>
  <si>
    <t>Rob Lees</t>
  </si>
  <si>
    <t>John Kelly</t>
  </si>
  <si>
    <t>Adrian Leggett</t>
  </si>
  <si>
    <t>Jenson Leggett</t>
  </si>
  <si>
    <t>Clive Harland</t>
  </si>
  <si>
    <t>Toby Stevens</t>
  </si>
  <si>
    <t>Mike Perkins</t>
  </si>
  <si>
    <t>o</t>
  </si>
  <si>
    <t>Neal Callahan</t>
  </si>
  <si>
    <t>CLUB</t>
  </si>
  <si>
    <t>MBR</t>
  </si>
  <si>
    <t>HOSS</t>
  </si>
  <si>
    <t>LHORC</t>
  </si>
  <si>
    <t>laptime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</si>
</sst>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7"/>
      </top>
      <bottom style="thin">
        <color indexed="8"/>
      </bottom>
    </border>
    <border>
      <left style="thin">
        <color indexed="8"/>
      </left>
      <right style="double">
        <color indexed="17"/>
      </right>
      <top style="double">
        <color indexed="17"/>
      </top>
      <bottom style="thin">
        <color indexed="8"/>
      </bottom>
    </border>
    <border>
      <left style="double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7"/>
      </bottom>
    </border>
    <border>
      <left style="thin">
        <color indexed="8"/>
      </left>
      <right style="double">
        <color indexed="17"/>
      </right>
      <top style="thin">
        <color indexed="8"/>
      </top>
      <bottom style="double">
        <color indexed="17"/>
      </bottom>
    </border>
    <border>
      <left style="double">
        <color indexed="17"/>
      </left>
      <right style="thin">
        <color indexed="8"/>
      </right>
      <top style="thin">
        <color indexed="8"/>
      </top>
      <bottom style="double">
        <color indexed="17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72" fontId="0" fillId="3" borderId="11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0" fillId="3" borderId="3" xfId="0" applyNumberForma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172" fontId="0" fillId="3" borderId="5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3" borderId="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172" fontId="12" fillId="4" borderId="19" xfId="0" applyNumberFormat="1" applyFont="1" applyFill="1" applyBorder="1" applyAlignment="1">
      <alignment/>
    </xf>
    <xf numFmtId="2" fontId="12" fillId="4" borderId="19" xfId="0" applyNumberFormat="1" applyFont="1" applyFill="1" applyBorder="1" applyAlignment="1">
      <alignment/>
    </xf>
    <xf numFmtId="172" fontId="0" fillId="5" borderId="19" xfId="0" applyNumberFormat="1" applyFill="1" applyBorder="1" applyAlignment="1">
      <alignment/>
    </xf>
    <xf numFmtId="2" fontId="0" fillId="5" borderId="19" xfId="0" applyNumberFormat="1" applyFill="1" applyBorder="1" applyAlignment="1">
      <alignment/>
    </xf>
    <xf numFmtId="2" fontId="11" fillId="0" borderId="19" xfId="0" applyNumberFormat="1" applyFont="1" applyFill="1" applyBorder="1" applyAlignment="1">
      <alignment horizontal="center"/>
    </xf>
    <xf numFmtId="172" fontId="11" fillId="3" borderId="19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 wrapText="1"/>
    </xf>
    <xf numFmtId="172" fontId="11" fillId="3" borderId="19" xfId="0" applyNumberFormat="1" applyFont="1" applyFill="1" applyBorder="1" applyAlignment="1">
      <alignment horizontal="center" wrapText="1"/>
    </xf>
    <xf numFmtId="2" fontId="1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right"/>
    </xf>
    <xf numFmtId="2" fontId="1" fillId="3" borderId="20" xfId="0" applyNumberFormat="1" applyFont="1" applyFill="1" applyBorder="1" applyAlignment="1">
      <alignment horizontal="left"/>
    </xf>
    <xf numFmtId="2" fontId="7" fillId="3" borderId="21" xfId="0" applyNumberFormat="1" applyFont="1" applyFill="1" applyBorder="1" applyAlignment="1">
      <alignment horizontal="left"/>
    </xf>
    <xf numFmtId="2" fontId="7" fillId="3" borderId="22" xfId="0" applyNumberFormat="1" applyFont="1" applyFill="1" applyBorder="1" applyAlignment="1">
      <alignment horizontal="center"/>
    </xf>
    <xf numFmtId="172" fontId="10" fillId="4" borderId="22" xfId="0" applyNumberFormat="1" applyFont="1" applyFill="1" applyBorder="1" applyAlignment="1">
      <alignment horizontal="center"/>
    </xf>
    <xf numFmtId="2" fontId="10" fillId="4" borderId="22" xfId="0" applyNumberFormat="1" applyFont="1" applyFill="1" applyBorder="1" applyAlignment="1">
      <alignment horizontal="left"/>
    </xf>
    <xf numFmtId="2" fontId="6" fillId="3" borderId="22" xfId="0" applyNumberFormat="1" applyFont="1" applyFill="1" applyBorder="1" applyAlignment="1">
      <alignment horizontal="left"/>
    </xf>
    <xf numFmtId="172" fontId="6" fillId="5" borderId="22" xfId="0" applyNumberFormat="1" applyFont="1" applyFill="1" applyBorder="1" applyAlignment="1">
      <alignment horizontal="center"/>
    </xf>
    <xf numFmtId="2" fontId="6" fillId="5" borderId="22" xfId="0" applyNumberFormat="1" applyFont="1" applyFill="1" applyBorder="1" applyAlignment="1">
      <alignment horizontal="left"/>
    </xf>
    <xf numFmtId="2" fontId="7" fillId="3" borderId="22" xfId="0" applyNumberFormat="1" applyFont="1" applyFill="1" applyBorder="1" applyAlignment="1">
      <alignment horizontal="left"/>
    </xf>
    <xf numFmtId="2" fontId="7" fillId="3" borderId="22" xfId="0" applyNumberFormat="1" applyFont="1" applyFill="1" applyBorder="1" applyAlignment="1">
      <alignment horizontal="center" wrapText="1"/>
    </xf>
    <xf numFmtId="172" fontId="7" fillId="3" borderId="22" xfId="0" applyNumberFormat="1" applyFont="1" applyFill="1" applyBorder="1" applyAlignment="1">
      <alignment horizontal="center" wrapText="1"/>
    </xf>
    <xf numFmtId="1" fontId="7" fillId="3" borderId="22" xfId="0" applyNumberFormat="1" applyFont="1" applyFill="1" applyBorder="1" applyAlignment="1">
      <alignment horizontal="center" wrapText="1"/>
    </xf>
    <xf numFmtId="172" fontId="8" fillId="3" borderId="22" xfId="0" applyNumberFormat="1" applyFont="1" applyFill="1" applyBorder="1" applyAlignment="1">
      <alignment horizontal="center" wrapText="1"/>
    </xf>
    <xf numFmtId="2" fontId="7" fillId="3" borderId="23" xfId="0" applyNumberFormat="1" applyFont="1" applyFill="1" applyBorder="1" applyAlignment="1">
      <alignment horizontal="center"/>
    </xf>
    <xf numFmtId="2" fontId="0" fillId="3" borderId="22" xfId="0" applyNumberFormat="1" applyFont="1" applyFill="1" applyBorder="1" applyAlignment="1" applyProtection="1">
      <alignment/>
      <protection locked="0"/>
    </xf>
    <xf numFmtId="2" fontId="4" fillId="3" borderId="22" xfId="0" applyNumberFormat="1" applyFont="1" applyFill="1" applyBorder="1" applyAlignment="1" applyProtection="1">
      <alignment/>
      <protection locked="0"/>
    </xf>
    <xf numFmtId="172" fontId="13" fillId="3" borderId="22" xfId="0" applyNumberFormat="1" applyFont="1" applyFill="1" applyBorder="1" applyAlignment="1" applyProtection="1">
      <alignment horizontal="center"/>
      <protection locked="0"/>
    </xf>
    <xf numFmtId="2" fontId="13" fillId="3" borderId="22" xfId="0" applyNumberFormat="1" applyFont="1" applyFill="1" applyBorder="1" applyAlignment="1" applyProtection="1">
      <alignment horizontal="center"/>
      <protection locked="0"/>
    </xf>
    <xf numFmtId="2" fontId="13" fillId="3" borderId="22" xfId="0" applyNumberFormat="1" applyFont="1" applyFill="1" applyBorder="1" applyAlignment="1">
      <alignment/>
    </xf>
    <xf numFmtId="172" fontId="13" fillId="3" borderId="22" xfId="0" applyNumberFormat="1" applyFont="1" applyFill="1" applyBorder="1" applyAlignment="1">
      <alignment/>
    </xf>
    <xf numFmtId="1" fontId="13" fillId="3" borderId="22" xfId="0" applyNumberFormat="1" applyFont="1" applyFill="1" applyBorder="1" applyAlignment="1">
      <alignment/>
    </xf>
    <xf numFmtId="172" fontId="14" fillId="0" borderId="22" xfId="0" applyNumberFormat="1" applyFont="1" applyFill="1" applyBorder="1" applyAlignment="1" applyProtection="1">
      <alignment/>
      <protection locked="0"/>
    </xf>
    <xf numFmtId="2" fontId="13" fillId="3" borderId="22" xfId="0" applyNumberFormat="1" applyFont="1" applyFill="1" applyBorder="1" applyAlignment="1" applyProtection="1">
      <alignment/>
      <protection locked="0"/>
    </xf>
    <xf numFmtId="172" fontId="14" fillId="3" borderId="22" xfId="0" applyNumberFormat="1" applyFont="1" applyFill="1" applyBorder="1" applyAlignment="1">
      <alignment/>
    </xf>
    <xf numFmtId="1" fontId="14" fillId="2" borderId="22" xfId="0" applyNumberFormat="1" applyFont="1" applyFill="1" applyBorder="1" applyAlignment="1">
      <alignment/>
    </xf>
    <xf numFmtId="2" fontId="14" fillId="2" borderId="23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172" fontId="6" fillId="0" borderId="2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172" fontId="4" fillId="6" borderId="19" xfId="0" applyNumberFormat="1" applyFont="1" applyFill="1" applyBorder="1" applyAlignment="1">
      <alignment/>
    </xf>
    <xf numFmtId="2" fontId="4" fillId="6" borderId="19" xfId="0" applyNumberFormat="1" applyFont="1" applyFill="1" applyBorder="1" applyAlignment="1">
      <alignment/>
    </xf>
    <xf numFmtId="172" fontId="6" fillId="6" borderId="22" xfId="0" applyNumberFormat="1" applyFont="1" applyFill="1" applyBorder="1" applyAlignment="1">
      <alignment horizontal="center"/>
    </xf>
    <xf numFmtId="2" fontId="6" fillId="6" borderId="22" xfId="0" applyNumberFormat="1" applyFont="1" applyFill="1" applyBorder="1" applyAlignment="1">
      <alignment horizontal="left"/>
    </xf>
    <xf numFmtId="2" fontId="4" fillId="3" borderId="24" xfId="0" applyNumberFormat="1" applyFont="1" applyFill="1" applyBorder="1" applyAlignment="1" applyProtection="1">
      <alignment/>
      <protection locked="0"/>
    </xf>
    <xf numFmtId="172" fontId="13" fillId="3" borderId="24" xfId="0" applyNumberFormat="1" applyFont="1" applyFill="1" applyBorder="1" applyAlignment="1" applyProtection="1">
      <alignment horizontal="center"/>
      <protection locked="0"/>
    </xf>
    <xf numFmtId="2" fontId="13" fillId="3" borderId="24" xfId="0" applyNumberFormat="1" applyFont="1" applyFill="1" applyBorder="1" applyAlignment="1" applyProtection="1">
      <alignment horizontal="center"/>
      <protection locked="0"/>
    </xf>
    <xf numFmtId="2" fontId="13" fillId="3" borderId="24" xfId="0" applyNumberFormat="1" applyFont="1" applyFill="1" applyBorder="1" applyAlignment="1">
      <alignment/>
    </xf>
    <xf numFmtId="172" fontId="13" fillId="3" borderId="24" xfId="0" applyNumberFormat="1" applyFont="1" applyFill="1" applyBorder="1" applyAlignment="1">
      <alignment/>
    </xf>
    <xf numFmtId="1" fontId="13" fillId="3" borderId="24" xfId="0" applyNumberFormat="1" applyFont="1" applyFill="1" applyBorder="1" applyAlignment="1">
      <alignment/>
    </xf>
    <xf numFmtId="172" fontId="14" fillId="0" borderId="24" xfId="0" applyNumberFormat="1" applyFont="1" applyFill="1" applyBorder="1" applyAlignment="1" applyProtection="1">
      <alignment/>
      <protection locked="0"/>
    </xf>
    <xf numFmtId="2" fontId="13" fillId="3" borderId="24" xfId="0" applyNumberFormat="1" applyFont="1" applyFill="1" applyBorder="1" applyAlignment="1" applyProtection="1">
      <alignment/>
      <protection locked="0"/>
    </xf>
    <xf numFmtId="172" fontId="14" fillId="3" borderId="24" xfId="0" applyNumberFormat="1" applyFont="1" applyFill="1" applyBorder="1" applyAlignment="1">
      <alignment/>
    </xf>
    <xf numFmtId="1" fontId="14" fillId="2" borderId="24" xfId="0" applyNumberFormat="1" applyFont="1" applyFill="1" applyBorder="1" applyAlignment="1">
      <alignment/>
    </xf>
    <xf numFmtId="2" fontId="14" fillId="2" borderId="25" xfId="0" applyNumberFormat="1" applyFont="1" applyFill="1" applyBorder="1" applyAlignment="1">
      <alignment/>
    </xf>
    <xf numFmtId="1" fontId="0" fillId="3" borderId="21" xfId="0" applyNumberFormat="1" applyFont="1" applyFill="1" applyBorder="1" applyAlignment="1" applyProtection="1">
      <alignment horizontal="center"/>
      <protection locked="0"/>
    </xf>
    <xf numFmtId="1" fontId="4" fillId="3" borderId="21" xfId="0" applyNumberFormat="1" applyFont="1" applyFill="1" applyBorder="1" applyAlignment="1" applyProtection="1">
      <alignment horizontal="center"/>
      <protection locked="0"/>
    </xf>
    <xf numFmtId="1" fontId="0" fillId="3" borderId="26" xfId="0" applyNumberFormat="1" applyFont="1" applyFill="1" applyBorder="1" applyAlignment="1" applyProtection="1">
      <alignment horizontal="center"/>
      <protection locked="0"/>
    </xf>
    <xf numFmtId="172" fontId="15" fillId="3" borderId="22" xfId="0" applyNumberFormat="1" applyFont="1" applyFill="1" applyBorder="1" applyAlignment="1" applyProtection="1">
      <alignment horizontal="center"/>
      <protection locked="0"/>
    </xf>
    <xf numFmtId="2" fontId="16" fillId="3" borderId="22" xfId="0" applyNumberFormat="1" applyFont="1" applyFill="1" applyBorder="1" applyAlignment="1" applyProtection="1">
      <alignment horizontal="center"/>
      <protection locked="0"/>
    </xf>
    <xf numFmtId="2" fontId="17" fillId="3" borderId="22" xfId="0" applyNumberFormat="1" applyFont="1" applyFill="1" applyBorder="1" applyAlignment="1" applyProtection="1">
      <alignment horizontal="center"/>
      <protection locked="0"/>
    </xf>
    <xf numFmtId="172" fontId="18" fillId="7" borderId="22" xfId="0" applyNumberFormat="1" applyFont="1" applyFill="1" applyBorder="1" applyAlignment="1">
      <alignment/>
    </xf>
    <xf numFmtId="172" fontId="18" fillId="4" borderId="22" xfId="0" applyNumberFormat="1" applyFont="1" applyFill="1" applyBorder="1" applyAlignment="1">
      <alignment/>
    </xf>
    <xf numFmtId="172" fontId="13" fillId="5" borderId="22" xfId="0" applyNumberFormat="1" applyFont="1" applyFill="1" applyBorder="1" applyAlignment="1">
      <alignment/>
    </xf>
    <xf numFmtId="172" fontId="18" fillId="4" borderId="24" xfId="0" applyNumberFormat="1" applyFont="1" applyFill="1" applyBorder="1" applyAlignment="1">
      <alignment/>
    </xf>
    <xf numFmtId="1" fontId="9" fillId="0" borderId="21" xfId="0" applyNumberFormat="1" applyFont="1" applyFill="1" applyBorder="1" applyAlignment="1" applyProtection="1">
      <alignment horizontal="center"/>
      <protection locked="0"/>
    </xf>
    <xf numFmtId="172" fontId="15" fillId="3" borderId="22" xfId="0" applyNumberFormat="1" applyFont="1" applyFill="1" applyBorder="1" applyAlignment="1">
      <alignment/>
    </xf>
    <xf numFmtId="2" fontId="15" fillId="3" borderId="22" xfId="0" applyNumberFormat="1" applyFont="1" applyFill="1" applyBorder="1" applyAlignment="1">
      <alignment/>
    </xf>
    <xf numFmtId="2" fontId="15" fillId="2" borderId="23" xfId="0" applyNumberFormat="1" applyFont="1" applyFill="1" applyBorder="1" applyAlignment="1">
      <alignment/>
    </xf>
    <xf numFmtId="1" fontId="15" fillId="3" borderId="22" xfId="0" applyNumberFormat="1" applyFont="1" applyFill="1" applyBorder="1" applyAlignment="1">
      <alignment/>
    </xf>
    <xf numFmtId="1" fontId="9" fillId="3" borderId="21" xfId="0" applyNumberFormat="1" applyFont="1" applyFill="1" applyBorder="1" applyAlignment="1" applyProtection="1">
      <alignment horizontal="center"/>
      <protection locked="0"/>
    </xf>
    <xf numFmtId="172" fontId="15" fillId="0" borderId="22" xfId="0" applyNumberFormat="1" applyFont="1" applyFill="1" applyBorder="1" applyAlignment="1">
      <alignment/>
    </xf>
    <xf numFmtId="1" fontId="11" fillId="3" borderId="19" xfId="0" applyNumberFormat="1" applyFont="1" applyFill="1" applyBorder="1" applyAlignment="1">
      <alignment horizontal="right"/>
    </xf>
    <xf numFmtId="2" fontId="11" fillId="3" borderId="20" xfId="0" applyNumberFormat="1" applyFont="1" applyFill="1" applyBorder="1" applyAlignment="1">
      <alignment horizontal="left"/>
    </xf>
    <xf numFmtId="1" fontId="15" fillId="0" borderId="22" xfId="0" applyNumberFormat="1" applyFont="1" applyFill="1" applyBorder="1" applyAlignment="1">
      <alignment/>
    </xf>
    <xf numFmtId="172" fontId="13" fillId="3" borderId="2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L21"/>
  <sheetViews>
    <sheetView showGridLines="0" zoomScale="78" zoomScaleNormal="78" workbookViewId="0" topLeftCell="A2">
      <selection activeCell="C3" sqref="C3"/>
    </sheetView>
  </sheetViews>
  <sheetFormatPr defaultColWidth="9.140625" defaultRowHeight="12.75"/>
  <cols>
    <col min="1" max="1" width="2.140625" style="12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9.57421875" style="7" customWidth="1"/>
    <col min="35" max="35" width="6.8515625" style="35" customWidth="1"/>
    <col min="36" max="36" width="9.140625" style="12" customWidth="1"/>
    <col min="37" max="38" width="9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3"/>
      <c r="B3" s="38"/>
      <c r="C3" s="39"/>
      <c r="D3" s="39"/>
      <c r="E3" s="39"/>
      <c r="F3" s="40"/>
      <c r="G3" s="41"/>
      <c r="H3" s="39"/>
      <c r="I3" s="42"/>
      <c r="J3" s="43"/>
      <c r="K3" s="39"/>
      <c r="L3" s="39"/>
      <c r="M3" s="39"/>
      <c r="N3" s="76"/>
      <c r="O3" s="77"/>
      <c r="P3" s="39"/>
      <c r="Q3" s="80"/>
      <c r="R3" s="81"/>
      <c r="S3" s="39"/>
      <c r="T3" s="39"/>
      <c r="U3" s="39"/>
      <c r="V3" s="39"/>
      <c r="W3" s="39"/>
      <c r="X3" s="39"/>
      <c r="Y3" s="44" t="s">
        <v>16</v>
      </c>
      <c r="Z3" s="44" t="s">
        <v>16</v>
      </c>
      <c r="AA3" s="45" t="s">
        <v>13</v>
      </c>
      <c r="AB3" s="45" t="s">
        <v>13</v>
      </c>
      <c r="AC3" s="45" t="s">
        <v>13</v>
      </c>
      <c r="AD3" s="46" t="s">
        <v>22</v>
      </c>
      <c r="AE3" s="47" t="s">
        <v>13</v>
      </c>
      <c r="AF3" s="48" t="s">
        <v>16</v>
      </c>
      <c r="AG3" s="45" t="s">
        <v>13</v>
      </c>
      <c r="AH3" s="48" t="s">
        <v>16</v>
      </c>
      <c r="AI3" s="49" t="s">
        <v>26</v>
      </c>
      <c r="AJ3" s="50" t="s">
        <v>27</v>
      </c>
      <c r="AK3" s="13"/>
      <c r="AL3" s="13"/>
    </row>
    <row r="4" spans="1:38" s="2" customFormat="1" ht="27.75" customHeight="1">
      <c r="A4" s="13"/>
      <c r="B4" s="51" t="s">
        <v>0</v>
      </c>
      <c r="C4" s="52" t="s">
        <v>23</v>
      </c>
      <c r="D4" s="52" t="s">
        <v>42</v>
      </c>
      <c r="E4" s="52">
        <v>1</v>
      </c>
      <c r="F4" s="53" t="s">
        <v>21</v>
      </c>
      <c r="G4" s="54" t="s">
        <v>9</v>
      </c>
      <c r="H4" s="55">
        <v>2</v>
      </c>
      <c r="I4" s="56" t="s">
        <v>21</v>
      </c>
      <c r="J4" s="57" t="s">
        <v>9</v>
      </c>
      <c r="K4" s="55" t="s">
        <v>1</v>
      </c>
      <c r="L4" s="55" t="s">
        <v>2</v>
      </c>
      <c r="M4" s="55">
        <v>3</v>
      </c>
      <c r="N4" s="78" t="s">
        <v>21</v>
      </c>
      <c r="O4" s="79" t="s">
        <v>9</v>
      </c>
      <c r="P4" s="55">
        <v>4</v>
      </c>
      <c r="Q4" s="82" t="s">
        <v>21</v>
      </c>
      <c r="R4" s="83" t="s">
        <v>9</v>
      </c>
      <c r="S4" s="58" t="s">
        <v>3</v>
      </c>
      <c r="T4" s="58" t="s">
        <v>4</v>
      </c>
      <c r="U4" s="58" t="s">
        <v>5</v>
      </c>
      <c r="V4" s="58" t="s">
        <v>6</v>
      </c>
      <c r="W4" s="58" t="s">
        <v>7</v>
      </c>
      <c r="X4" s="58"/>
      <c r="Y4" s="59" t="s">
        <v>15</v>
      </c>
      <c r="Z4" s="59" t="s">
        <v>14</v>
      </c>
      <c r="AA4" s="60" t="s">
        <v>8</v>
      </c>
      <c r="AB4" s="60" t="s">
        <v>11</v>
      </c>
      <c r="AC4" s="60" t="s">
        <v>12</v>
      </c>
      <c r="AD4" s="61" t="s">
        <v>10</v>
      </c>
      <c r="AE4" s="60" t="s">
        <v>17</v>
      </c>
      <c r="AF4" s="59" t="s">
        <v>18</v>
      </c>
      <c r="AG4" s="62" t="s">
        <v>19</v>
      </c>
      <c r="AH4" s="59" t="s">
        <v>20</v>
      </c>
      <c r="AI4" s="61" t="s">
        <v>24</v>
      </c>
      <c r="AJ4" s="63" t="s">
        <v>25</v>
      </c>
      <c r="AK4" s="1"/>
      <c r="AL4" s="1"/>
    </row>
    <row r="5" spans="1:38" ht="13.5">
      <c r="A5" s="13"/>
      <c r="B5" s="110">
        <v>1</v>
      </c>
      <c r="C5" s="65" t="s">
        <v>29</v>
      </c>
      <c r="D5" s="65" t="s">
        <v>43</v>
      </c>
      <c r="E5" s="65">
        <v>18</v>
      </c>
      <c r="F5" s="98">
        <v>21.1</v>
      </c>
      <c r="G5" s="67">
        <v>7.9</v>
      </c>
      <c r="H5" s="67">
        <v>27</v>
      </c>
      <c r="I5" s="66">
        <v>21.1</v>
      </c>
      <c r="J5" s="67">
        <v>7.56</v>
      </c>
      <c r="K5" s="67">
        <f aca="true" t="shared" si="0" ref="K5:L7">MIN(F5,I5)</f>
        <v>21.1</v>
      </c>
      <c r="L5" s="67">
        <f t="shared" si="0"/>
        <v>7.56</v>
      </c>
      <c r="M5" s="67">
        <v>24</v>
      </c>
      <c r="N5" s="98">
        <v>19</v>
      </c>
      <c r="O5" s="67" t="s">
        <v>40</v>
      </c>
      <c r="P5" s="67">
        <v>29</v>
      </c>
      <c r="Q5" s="98">
        <v>22.5</v>
      </c>
      <c r="R5" s="99">
        <v>7.56</v>
      </c>
      <c r="S5" s="68">
        <f>MIN(N5,Q5)</f>
        <v>19</v>
      </c>
      <c r="T5" s="68">
        <f>MIN(K5,S5)</f>
        <v>19</v>
      </c>
      <c r="U5" s="68">
        <f>MIN(O5,R5)</f>
        <v>7.56</v>
      </c>
      <c r="V5" s="68">
        <f>MAX(F5,I5)</f>
        <v>21.1</v>
      </c>
      <c r="W5" s="68">
        <f>MAX(N5,Q5)</f>
        <v>22.5</v>
      </c>
      <c r="X5" s="68"/>
      <c r="Y5" s="68">
        <f>MIN(L5,U5)</f>
        <v>7.56</v>
      </c>
      <c r="Z5" s="68">
        <f>AVERAGE(G5,J5,O5,R5)</f>
        <v>7.673333333333333</v>
      </c>
      <c r="AA5" s="101">
        <f>MAX(V5,W5)</f>
        <v>22.5</v>
      </c>
      <c r="AB5" s="69">
        <f>SUM(F5+I5+N5+Q5)-T5</f>
        <v>64.7</v>
      </c>
      <c r="AC5" s="69">
        <f>SUM(F5,I5,N5,Q5)</f>
        <v>83.7</v>
      </c>
      <c r="AD5" s="109">
        <v>1</v>
      </c>
      <c r="AE5" s="71">
        <v>21.4</v>
      </c>
      <c r="AF5" s="72">
        <v>7.33</v>
      </c>
      <c r="AG5" s="111">
        <f>MAX(AA5,AE5)</f>
        <v>22.5</v>
      </c>
      <c r="AH5" s="107">
        <f>MIN(Y5,AF5)</f>
        <v>7.33</v>
      </c>
      <c r="AI5" s="74">
        <v>110</v>
      </c>
      <c r="AJ5" s="108">
        <f>SUM(3600/AH5*AI5/5280)</f>
        <v>10.231923601637108</v>
      </c>
      <c r="AK5" s="1"/>
      <c r="AL5" s="1"/>
    </row>
    <row r="6" spans="1:38" ht="13.5">
      <c r="A6" s="13"/>
      <c r="B6" s="96">
        <v>2</v>
      </c>
      <c r="C6" s="64" t="s">
        <v>30</v>
      </c>
      <c r="D6" s="64" t="s">
        <v>43</v>
      </c>
      <c r="E6" s="65"/>
      <c r="F6" s="66">
        <v>19.6</v>
      </c>
      <c r="G6" s="99">
        <v>7.67</v>
      </c>
      <c r="H6" s="67">
        <v>27</v>
      </c>
      <c r="I6" s="98">
        <v>21.3</v>
      </c>
      <c r="J6" s="99">
        <v>7.48</v>
      </c>
      <c r="K6" s="67">
        <f t="shared" si="0"/>
        <v>19.6</v>
      </c>
      <c r="L6" s="67">
        <f t="shared" si="0"/>
        <v>7.48</v>
      </c>
      <c r="M6" s="67">
        <v>24</v>
      </c>
      <c r="N6" s="66">
        <v>18.4</v>
      </c>
      <c r="O6" s="99">
        <v>8.68</v>
      </c>
      <c r="P6" s="67">
        <v>29</v>
      </c>
      <c r="Q6" s="66">
        <v>21.5</v>
      </c>
      <c r="R6" s="67" t="s">
        <v>40</v>
      </c>
      <c r="S6" s="68">
        <f>MIN(N6,Q6)</f>
        <v>18.4</v>
      </c>
      <c r="T6" s="68">
        <f>MIN(K6,S6)</f>
        <v>18.4</v>
      </c>
      <c r="U6" s="68">
        <f>MIN(O6,R6)</f>
        <v>8.68</v>
      </c>
      <c r="V6" s="68">
        <f>MAX(F6,I6)</f>
        <v>21.3</v>
      </c>
      <c r="W6" s="68">
        <f>MAX(N6,Q6)</f>
        <v>21.5</v>
      </c>
      <c r="X6" s="68"/>
      <c r="Y6" s="68">
        <f>MIN(L6,U6)</f>
        <v>7.48</v>
      </c>
      <c r="Z6" s="68">
        <f>AVERAGE(G6,J6,O6,R6)</f>
        <v>7.9433333333333325</v>
      </c>
      <c r="AA6" s="101">
        <f>MAX(V6,W6)</f>
        <v>21.5</v>
      </c>
      <c r="AB6" s="69">
        <f>SUM(F6+I6+N6+Q6)-T6</f>
        <v>62.40000000000001</v>
      </c>
      <c r="AC6" s="69">
        <f>SUM(F6,I6,N6,Q6)</f>
        <v>80.80000000000001</v>
      </c>
      <c r="AD6" s="70">
        <v>2</v>
      </c>
      <c r="AE6" s="71">
        <v>20.2</v>
      </c>
      <c r="AF6" s="72">
        <v>8.12</v>
      </c>
      <c r="AG6" s="73">
        <f>MAX(AA6,AE6)</f>
        <v>21.5</v>
      </c>
      <c r="AH6" s="68">
        <f>MIN(Y6,AF6)</f>
        <v>7.48</v>
      </c>
      <c r="AI6" s="74">
        <v>110</v>
      </c>
      <c r="AJ6" s="75">
        <f>SUM(3600/AH6*AI6/5280)</f>
        <v>10.026737967914437</v>
      </c>
      <c r="AK6" s="1"/>
      <c r="AL6" s="1"/>
    </row>
    <row r="7" spans="1:38" s="5" customFormat="1" ht="14.25" thickBot="1">
      <c r="A7" s="13"/>
      <c r="B7" s="95">
        <v>3</v>
      </c>
      <c r="C7" s="65" t="s">
        <v>35</v>
      </c>
      <c r="D7" s="65" t="s">
        <v>44</v>
      </c>
      <c r="E7" s="65">
        <v>8</v>
      </c>
      <c r="F7" s="66">
        <v>17.3</v>
      </c>
      <c r="G7" s="67">
        <v>8.67</v>
      </c>
      <c r="H7" s="67">
        <v>27</v>
      </c>
      <c r="I7" s="66">
        <v>17.4</v>
      </c>
      <c r="J7" s="67" t="s">
        <v>40</v>
      </c>
      <c r="K7" s="67">
        <f t="shared" si="0"/>
        <v>17.3</v>
      </c>
      <c r="L7" s="67">
        <f t="shared" si="0"/>
        <v>8.67</v>
      </c>
      <c r="M7" s="67">
        <v>24</v>
      </c>
      <c r="N7" s="66">
        <v>17.6</v>
      </c>
      <c r="O7" s="67">
        <v>8.84</v>
      </c>
      <c r="P7" s="67">
        <v>29</v>
      </c>
      <c r="Q7" s="66">
        <v>18.3</v>
      </c>
      <c r="R7" s="67">
        <v>8.19</v>
      </c>
      <c r="S7" s="68">
        <f>MIN(N7,Q7)</f>
        <v>17.6</v>
      </c>
      <c r="T7" s="68">
        <f>MIN(K7,S7)</f>
        <v>17.3</v>
      </c>
      <c r="U7" s="68">
        <f>MIN(O7,R7)</f>
        <v>8.19</v>
      </c>
      <c r="V7" s="68">
        <f>MAX(F7,I7)</f>
        <v>17.4</v>
      </c>
      <c r="W7" s="68">
        <f>MAX(N7,Q7)</f>
        <v>18.3</v>
      </c>
      <c r="X7" s="68"/>
      <c r="Y7" s="68">
        <f>MIN(L7,U7)</f>
        <v>8.19</v>
      </c>
      <c r="Z7" s="68">
        <f>AVERAGE(G7,J7,O7,R7)</f>
        <v>8.566666666666665</v>
      </c>
      <c r="AA7" s="101">
        <f>MAX(V7,W7)</f>
        <v>18.3</v>
      </c>
      <c r="AB7" s="69">
        <f>SUM(F7+I7+N7+Q7)-T7</f>
        <v>53.30000000000001</v>
      </c>
      <c r="AC7" s="69">
        <f>SUM(F7,I7,N7,Q7)</f>
        <v>70.60000000000001</v>
      </c>
      <c r="AD7" s="70">
        <v>3</v>
      </c>
      <c r="AE7" s="71">
        <v>16.8</v>
      </c>
      <c r="AF7" s="72">
        <v>8.15</v>
      </c>
      <c r="AG7" s="73">
        <f>MAX(AA7,AE7)</f>
        <v>18.3</v>
      </c>
      <c r="AH7" s="68">
        <f>MIN(Y7,AF7)</f>
        <v>8.15</v>
      </c>
      <c r="AI7" s="74">
        <v>110</v>
      </c>
      <c r="AJ7" s="75">
        <f>SUM(3600/AH7*AI7/5280)</f>
        <v>9.20245398773006</v>
      </c>
      <c r="AK7" s="1"/>
      <c r="AL7" s="1"/>
    </row>
    <row r="8" spans="1:38" s="3" customFormat="1" ht="13.5">
      <c r="A8" s="13"/>
      <c r="B8" s="110"/>
      <c r="C8" s="65"/>
      <c r="D8" s="65"/>
      <c r="E8" s="65"/>
      <c r="F8" s="66"/>
      <c r="G8" s="67"/>
      <c r="H8" s="67"/>
      <c r="I8" s="66"/>
      <c r="J8" s="67"/>
      <c r="K8" s="67"/>
      <c r="L8" s="67"/>
      <c r="M8" s="67"/>
      <c r="N8" s="66"/>
      <c r="O8" s="67"/>
      <c r="P8" s="67"/>
      <c r="Q8" s="66"/>
      <c r="R8" s="67"/>
      <c r="S8" s="68"/>
      <c r="T8" s="68"/>
      <c r="U8" s="68"/>
      <c r="V8" s="68"/>
      <c r="W8" s="68"/>
      <c r="X8" s="68"/>
      <c r="Y8" s="68"/>
      <c r="Z8" s="68"/>
      <c r="AA8" s="69"/>
      <c r="AB8" s="69"/>
      <c r="AC8" s="69"/>
      <c r="AD8" s="70"/>
      <c r="AE8" s="71"/>
      <c r="AF8" s="72"/>
      <c r="AG8" s="73"/>
      <c r="AH8" s="68"/>
      <c r="AI8" s="74"/>
      <c r="AJ8" s="75"/>
      <c r="AK8" s="1"/>
      <c r="AL8" s="1"/>
    </row>
    <row r="9" spans="6:35" s="1" customFormat="1" ht="409.5" customHeight="1">
      <c r="F9" s="25"/>
      <c r="I9" s="25"/>
      <c r="N9" s="25"/>
      <c r="Q9" s="25"/>
      <c r="AA9" s="25"/>
      <c r="AB9" s="25"/>
      <c r="AC9" s="25"/>
      <c r="AD9" s="32"/>
      <c r="AE9" s="25"/>
      <c r="AG9" s="25"/>
      <c r="AI9" s="32"/>
    </row>
    <row r="10" spans="6:35" s="1" customFormat="1" ht="12.75" hidden="1">
      <c r="F10" s="25"/>
      <c r="I10" s="25"/>
      <c r="N10" s="25"/>
      <c r="Q10" s="25"/>
      <c r="AA10" s="25"/>
      <c r="AB10" s="25"/>
      <c r="AC10" s="25"/>
      <c r="AD10" s="32"/>
      <c r="AE10" s="25"/>
      <c r="AG10" s="25"/>
      <c r="AI10" s="32"/>
    </row>
    <row r="11" spans="6:35" s="1" customFormat="1" ht="12.75">
      <c r="F11" s="25"/>
      <c r="I11" s="25"/>
      <c r="N11" s="25"/>
      <c r="Q11" s="25"/>
      <c r="AA11" s="25"/>
      <c r="AB11" s="25"/>
      <c r="AC11" s="25"/>
      <c r="AD11" s="32"/>
      <c r="AE11" s="25"/>
      <c r="AG11" s="25"/>
      <c r="AI11" s="32"/>
    </row>
    <row r="12" spans="6:35" s="1" customFormat="1" ht="12.75">
      <c r="F12" s="25"/>
      <c r="I12" s="25"/>
      <c r="N12" s="25"/>
      <c r="Q12" s="25"/>
      <c r="AA12" s="25"/>
      <c r="AB12" s="25"/>
      <c r="AC12" s="25"/>
      <c r="AD12" s="32"/>
      <c r="AE12" s="25"/>
      <c r="AG12" s="25"/>
      <c r="AI12" s="32"/>
    </row>
    <row r="13" spans="6:35" s="1" customFormat="1" ht="12.75">
      <c r="F13" s="25"/>
      <c r="I13" s="25"/>
      <c r="N13" s="25"/>
      <c r="Q13" s="25"/>
      <c r="AA13" s="25"/>
      <c r="AB13" s="25"/>
      <c r="AC13" s="25"/>
      <c r="AD13" s="32"/>
      <c r="AE13" s="25"/>
      <c r="AG13" s="25"/>
      <c r="AI13" s="32"/>
    </row>
    <row r="14" spans="6:35" s="1" customFormat="1" ht="101.25" customHeight="1">
      <c r="F14" s="25"/>
      <c r="I14" s="25"/>
      <c r="N14" s="25"/>
      <c r="Q14" s="25"/>
      <c r="AA14" s="25"/>
      <c r="AB14" s="25"/>
      <c r="AC14" s="25"/>
      <c r="AD14" s="32"/>
      <c r="AE14" s="25"/>
      <c r="AG14" s="25"/>
      <c r="AI14" s="32"/>
    </row>
    <row r="15" spans="2:35" s="1" customFormat="1" ht="12.75">
      <c r="B15" s="6"/>
      <c r="C15" s="7"/>
      <c r="D15" s="8"/>
      <c r="E15" s="9"/>
      <c r="F15" s="26"/>
      <c r="G15" s="8"/>
      <c r="H15" s="9"/>
      <c r="I15" s="26"/>
      <c r="J15" s="8"/>
      <c r="K15" s="10"/>
      <c r="L15" s="7"/>
      <c r="M15" s="11"/>
      <c r="N15" s="26"/>
      <c r="O15" s="8"/>
      <c r="P15" s="9"/>
      <c r="Q15" s="26"/>
      <c r="R15" s="8"/>
      <c r="S15" s="10"/>
      <c r="T15" s="7"/>
      <c r="U15" s="7"/>
      <c r="V15" s="7"/>
      <c r="W15" s="11"/>
      <c r="X15" s="9"/>
      <c r="Y15" s="6"/>
      <c r="Z15" s="10"/>
      <c r="AA15" s="26"/>
      <c r="AB15" s="26"/>
      <c r="AC15" s="29"/>
      <c r="AD15" s="33"/>
      <c r="AE15" s="30"/>
      <c r="AF15" s="7"/>
      <c r="AG15" s="26"/>
      <c r="AH15" s="7"/>
      <c r="AI15" s="32"/>
    </row>
    <row r="16" spans="2:35" s="1" customFormat="1" ht="12.75">
      <c r="B16" s="6"/>
      <c r="C16" s="7"/>
      <c r="D16" s="8"/>
      <c r="E16" s="9"/>
      <c r="F16" s="26"/>
      <c r="G16" s="8"/>
      <c r="H16" s="9"/>
      <c r="I16" s="26"/>
      <c r="J16" s="8"/>
      <c r="K16" s="10"/>
      <c r="L16" s="7"/>
      <c r="M16" s="11"/>
      <c r="N16" s="26"/>
      <c r="O16" s="8"/>
      <c r="P16" s="9"/>
      <c r="Q16" s="26"/>
      <c r="R16" s="8"/>
      <c r="S16" s="10"/>
      <c r="T16" s="7"/>
      <c r="U16" s="7"/>
      <c r="V16" s="7"/>
      <c r="W16" s="11"/>
      <c r="X16" s="9"/>
      <c r="Y16" s="6"/>
      <c r="Z16" s="10"/>
      <c r="AA16" s="26"/>
      <c r="AB16" s="26"/>
      <c r="AC16" s="29"/>
      <c r="AD16" s="33"/>
      <c r="AE16" s="30"/>
      <c r="AF16" s="7"/>
      <c r="AG16" s="26"/>
      <c r="AH16" s="7"/>
      <c r="AI16" s="32"/>
    </row>
    <row r="17" spans="2:35" s="1" customFormat="1" ht="12.75">
      <c r="B17" s="6"/>
      <c r="C17" s="7"/>
      <c r="D17" s="8"/>
      <c r="E17" s="9"/>
      <c r="F17" s="26"/>
      <c r="G17" s="8"/>
      <c r="H17" s="9"/>
      <c r="I17" s="26"/>
      <c r="J17" s="8"/>
      <c r="K17" s="10"/>
      <c r="L17" s="7"/>
      <c r="M17" s="11"/>
      <c r="N17" s="26"/>
      <c r="O17" s="8"/>
      <c r="P17" s="9"/>
      <c r="Q17" s="26"/>
      <c r="R17" s="8"/>
      <c r="S17" s="10"/>
      <c r="T17" s="7"/>
      <c r="U17" s="7"/>
      <c r="V17" s="7"/>
      <c r="W17" s="11"/>
      <c r="X17" s="9"/>
      <c r="Y17" s="6"/>
      <c r="Z17" s="10"/>
      <c r="AA17" s="26"/>
      <c r="AB17" s="26"/>
      <c r="AC17" s="29"/>
      <c r="AD17" s="33"/>
      <c r="AE17" s="30"/>
      <c r="AF17" s="7"/>
      <c r="AG17" s="26"/>
      <c r="AH17" s="7"/>
      <c r="AI17" s="32"/>
    </row>
    <row r="18" spans="2:35" s="1" customFormat="1" ht="12.75">
      <c r="B18" s="6"/>
      <c r="C18" s="7"/>
      <c r="D18" s="8"/>
      <c r="E18" s="9"/>
      <c r="F18" s="26"/>
      <c r="G18" s="8"/>
      <c r="H18" s="9"/>
      <c r="I18" s="26"/>
      <c r="J18" s="8"/>
      <c r="K18" s="10"/>
      <c r="L18" s="7"/>
      <c r="M18" s="11"/>
      <c r="N18" s="26"/>
      <c r="O18" s="8"/>
      <c r="P18" s="9"/>
      <c r="Q18" s="26"/>
      <c r="R18" s="8"/>
      <c r="S18" s="10"/>
      <c r="T18" s="7"/>
      <c r="U18" s="7"/>
      <c r="V18" s="7"/>
      <c r="W18" s="11"/>
      <c r="X18" s="9"/>
      <c r="Y18" s="6"/>
      <c r="Z18" s="10"/>
      <c r="AA18" s="26"/>
      <c r="AB18" s="26"/>
      <c r="AC18" s="29"/>
      <c r="AD18" s="33"/>
      <c r="AE18" s="30"/>
      <c r="AF18" s="7"/>
      <c r="AG18" s="26"/>
      <c r="AH18" s="7"/>
      <c r="AI18" s="32"/>
    </row>
    <row r="19" spans="2:35" s="1" customFormat="1" ht="12.75">
      <c r="B19" s="6"/>
      <c r="C19" s="7"/>
      <c r="D19" s="8"/>
      <c r="E19" s="9"/>
      <c r="F19" s="26"/>
      <c r="G19" s="8"/>
      <c r="H19" s="9"/>
      <c r="I19" s="26"/>
      <c r="J19" s="8"/>
      <c r="K19" s="10"/>
      <c r="L19" s="7"/>
      <c r="M19" s="11"/>
      <c r="N19" s="26"/>
      <c r="O19" s="8"/>
      <c r="P19" s="9"/>
      <c r="Q19" s="26"/>
      <c r="R19" s="8"/>
      <c r="S19" s="10"/>
      <c r="T19" s="7"/>
      <c r="U19" s="7"/>
      <c r="V19" s="7"/>
      <c r="W19" s="11"/>
      <c r="X19" s="9"/>
      <c r="Y19" s="6"/>
      <c r="Z19" s="10"/>
      <c r="AA19" s="26"/>
      <c r="AB19" s="26"/>
      <c r="AC19" s="29"/>
      <c r="AD19" s="33"/>
      <c r="AE19" s="30"/>
      <c r="AF19" s="7"/>
      <c r="AG19" s="26"/>
      <c r="AH19" s="7"/>
      <c r="AI19" s="32"/>
    </row>
    <row r="20" spans="2:35" s="1" customFormat="1" ht="12.75">
      <c r="B20" s="6"/>
      <c r="C20" s="7"/>
      <c r="D20" s="8"/>
      <c r="E20" s="9"/>
      <c r="F20" s="26"/>
      <c r="G20" s="8"/>
      <c r="H20" s="9"/>
      <c r="I20" s="26"/>
      <c r="J20" s="8"/>
      <c r="K20" s="10"/>
      <c r="L20" s="7"/>
      <c r="M20" s="11"/>
      <c r="N20" s="26"/>
      <c r="O20" s="8"/>
      <c r="P20" s="9"/>
      <c r="Q20" s="26"/>
      <c r="R20" s="8"/>
      <c r="S20" s="10"/>
      <c r="T20" s="7"/>
      <c r="U20" s="7"/>
      <c r="V20" s="7"/>
      <c r="W20" s="11"/>
      <c r="X20" s="9"/>
      <c r="Y20" s="6"/>
      <c r="Z20" s="10"/>
      <c r="AA20" s="26"/>
      <c r="AB20" s="26"/>
      <c r="AC20" s="29"/>
      <c r="AD20" s="33"/>
      <c r="AE20" s="30"/>
      <c r="AF20" s="7"/>
      <c r="AG20" s="26"/>
      <c r="AH20" s="7"/>
      <c r="AI20" s="32"/>
    </row>
    <row r="21" spans="2:35" s="1" customFormat="1" ht="12.75">
      <c r="B21" s="6"/>
      <c r="C21" s="7"/>
      <c r="D21" s="8"/>
      <c r="E21" s="9"/>
      <c r="F21" s="26"/>
      <c r="G21" s="8"/>
      <c r="H21" s="9"/>
      <c r="I21" s="26"/>
      <c r="J21" s="8"/>
      <c r="K21" s="10"/>
      <c r="L21" s="7"/>
      <c r="M21" s="11"/>
      <c r="N21" s="26"/>
      <c r="O21" s="8"/>
      <c r="P21" s="9"/>
      <c r="Q21" s="26"/>
      <c r="R21" s="8"/>
      <c r="S21" s="10"/>
      <c r="T21" s="7"/>
      <c r="U21" s="7"/>
      <c r="V21" s="7"/>
      <c r="W21" s="11"/>
      <c r="X21" s="9"/>
      <c r="Y21" s="6"/>
      <c r="Z21" s="10"/>
      <c r="AA21" s="26"/>
      <c r="AB21" s="26"/>
      <c r="AC21" s="29"/>
      <c r="AD21" s="33"/>
      <c r="AE21" s="30"/>
      <c r="AF21" s="7"/>
      <c r="AG21" s="26"/>
      <c r="AH21" s="7"/>
      <c r="AI21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L27"/>
  <sheetViews>
    <sheetView showGridLines="0" tabSelected="1" zoomScale="79" zoomScaleNormal="79" workbookViewId="0" topLeftCell="A2">
      <selection activeCell="AB20" sqref="AB20"/>
    </sheetView>
  </sheetViews>
  <sheetFormatPr defaultColWidth="9.140625" defaultRowHeight="12.75"/>
  <cols>
    <col min="1" max="1" width="3.57421875" style="12" customWidth="1"/>
    <col min="2" max="2" width="3.28125" style="6" customWidth="1"/>
    <col min="3" max="3" width="14.28125" style="7" customWidth="1"/>
    <col min="4" max="4" width="7.28125" style="8" customWidth="1"/>
    <col min="5" max="5" width="3.00390625" style="9" hidden="1" customWidth="1"/>
    <col min="6" max="6" width="6.7109375" style="26" customWidth="1"/>
    <col min="7" max="7" width="6.7109375" style="8" customWidth="1"/>
    <col min="8" max="8" width="6.7109375" style="9" hidden="1" customWidth="1"/>
    <col min="9" max="9" width="6.7109375" style="26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26" customWidth="1"/>
    <col min="15" max="15" width="6.7109375" style="8" customWidth="1"/>
    <col min="16" max="16" width="6.7109375" style="9" hidden="1" customWidth="1"/>
    <col min="17" max="17" width="6.7109375" style="26" customWidth="1"/>
    <col min="18" max="18" width="6.7109375" style="8" customWidth="1"/>
    <col min="19" max="19" width="4.7109375" style="10" hidden="1" customWidth="1"/>
    <col min="20" max="22" width="4.7109375" style="7" hidden="1" customWidth="1"/>
    <col min="23" max="23" width="0.13671875" style="11" hidden="1" customWidth="1"/>
    <col min="24" max="24" width="0.13671875" style="9" customWidth="1"/>
    <col min="25" max="25" width="9.57421875" style="6" customWidth="1"/>
    <col min="26" max="26" width="9.00390625" style="10" customWidth="1"/>
    <col min="27" max="28" width="7.421875" style="26" customWidth="1"/>
    <col min="29" max="29" width="7.421875" style="29" customWidth="1"/>
    <col min="30" max="30" width="3.8515625" style="33" customWidth="1"/>
    <col min="31" max="31" width="6.421875" style="30" customWidth="1"/>
    <col min="32" max="32" width="9.00390625" style="7" customWidth="1"/>
    <col min="33" max="33" width="8.140625" style="26" customWidth="1"/>
    <col min="34" max="34" width="7.57421875" style="7" customWidth="1"/>
    <col min="35" max="35" width="6.8515625" style="35" customWidth="1"/>
    <col min="36" max="36" width="9.140625" style="12" customWidth="1"/>
    <col min="37" max="38" width="9.140625" style="4" customWidth="1"/>
    <col min="39" max="16384" width="8.8515625" style="4" customWidth="1"/>
  </cols>
  <sheetData>
    <row r="1" spans="1:38" s="2" customFormat="1" ht="42.75" customHeight="1" hidden="1" thickBot="1">
      <c r="A1" s="13"/>
      <c r="B1" s="22"/>
      <c r="C1" s="15"/>
      <c r="D1" s="16"/>
      <c r="E1" s="17"/>
      <c r="F1" s="24"/>
      <c r="G1" s="16"/>
      <c r="H1" s="17"/>
      <c r="I1" s="24"/>
      <c r="J1" s="16"/>
      <c r="K1" s="18"/>
      <c r="L1" s="19"/>
      <c r="M1" s="20"/>
      <c r="N1" s="24"/>
      <c r="O1" s="16"/>
      <c r="P1" s="17"/>
      <c r="Q1" s="24"/>
      <c r="R1" s="16"/>
      <c r="S1" s="18"/>
      <c r="T1" s="19"/>
      <c r="U1" s="19"/>
      <c r="V1" s="19"/>
      <c r="W1" s="20"/>
      <c r="X1" s="21"/>
      <c r="Y1" s="14"/>
      <c r="Z1" s="22"/>
      <c r="AA1" s="24"/>
      <c r="AB1" s="24"/>
      <c r="AC1" s="27"/>
      <c r="AD1" s="31"/>
      <c r="AE1" s="28"/>
      <c r="AF1" s="15"/>
      <c r="AG1" s="24"/>
      <c r="AH1" s="23"/>
      <c r="AI1" s="34"/>
      <c r="AJ1" s="13"/>
      <c r="AK1" s="13"/>
      <c r="AL1" s="13"/>
    </row>
    <row r="2" spans="1:38" s="2" customFormat="1" ht="13.5" customHeight="1" thickBot="1">
      <c r="A2" s="13"/>
      <c r="B2" s="21"/>
      <c r="C2" s="21"/>
      <c r="D2" s="21"/>
      <c r="E2" s="21"/>
      <c r="F2" s="36"/>
      <c r="G2" s="21"/>
      <c r="H2" s="21"/>
      <c r="I2" s="36"/>
      <c r="J2" s="21"/>
      <c r="K2" s="21"/>
      <c r="L2" s="21"/>
      <c r="M2" s="21"/>
      <c r="N2" s="36"/>
      <c r="O2" s="21"/>
      <c r="P2" s="21"/>
      <c r="Q2" s="36"/>
      <c r="R2" s="21"/>
      <c r="S2" s="21"/>
      <c r="T2" s="21"/>
      <c r="U2" s="21"/>
      <c r="V2" s="21"/>
      <c r="W2" s="21"/>
      <c r="X2" s="21"/>
      <c r="Y2" s="21"/>
      <c r="Z2" s="21"/>
      <c r="AA2" s="36"/>
      <c r="AB2" s="36"/>
      <c r="AC2" s="36"/>
      <c r="AD2" s="37"/>
      <c r="AE2" s="36"/>
      <c r="AF2" s="21"/>
      <c r="AG2" s="36"/>
      <c r="AH2" s="21"/>
      <c r="AI2" s="34"/>
      <c r="AJ2" s="13"/>
      <c r="AK2" s="13"/>
      <c r="AL2" s="13"/>
    </row>
    <row r="3" spans="1:38" s="2" customFormat="1" ht="21.75" customHeight="1" thickTop="1">
      <c r="A3" s="13"/>
      <c r="B3" s="38"/>
      <c r="C3" s="39"/>
      <c r="D3" s="39"/>
      <c r="E3" s="39"/>
      <c r="F3" s="40"/>
      <c r="G3" s="41"/>
      <c r="H3" s="39"/>
      <c r="I3" s="42"/>
      <c r="J3" s="43"/>
      <c r="K3" s="39"/>
      <c r="L3" s="39"/>
      <c r="M3" s="39"/>
      <c r="N3" s="76"/>
      <c r="O3" s="77"/>
      <c r="P3" s="39"/>
      <c r="Q3" s="80"/>
      <c r="R3" s="81"/>
      <c r="S3" s="39"/>
      <c r="T3" s="39"/>
      <c r="U3" s="39"/>
      <c r="V3" s="39"/>
      <c r="W3" s="39"/>
      <c r="X3" s="39"/>
      <c r="Y3" s="44" t="s">
        <v>16</v>
      </c>
      <c r="Z3" s="44" t="s">
        <v>16</v>
      </c>
      <c r="AA3" s="45" t="s">
        <v>13</v>
      </c>
      <c r="AB3" s="45" t="s">
        <v>13</v>
      </c>
      <c r="AC3" s="45" t="s">
        <v>13</v>
      </c>
      <c r="AD3" s="46" t="s">
        <v>22</v>
      </c>
      <c r="AE3" s="47" t="s">
        <v>13</v>
      </c>
      <c r="AF3" s="48" t="s">
        <v>16</v>
      </c>
      <c r="AG3" s="45" t="s">
        <v>13</v>
      </c>
      <c r="AH3" s="48" t="s">
        <v>46</v>
      </c>
      <c r="AI3" s="112" t="s">
        <v>26</v>
      </c>
      <c r="AJ3" s="113" t="s">
        <v>27</v>
      </c>
      <c r="AK3" s="13"/>
      <c r="AL3" s="13"/>
    </row>
    <row r="4" spans="1:38" s="2" customFormat="1" ht="27.75" customHeight="1">
      <c r="A4" s="13"/>
      <c r="B4" s="51" t="s">
        <v>0</v>
      </c>
      <c r="C4" s="52" t="s">
        <v>23</v>
      </c>
      <c r="D4" s="52" t="s">
        <v>42</v>
      </c>
      <c r="E4" s="52">
        <v>1</v>
      </c>
      <c r="F4" s="53" t="s">
        <v>21</v>
      </c>
      <c r="G4" s="54" t="s">
        <v>9</v>
      </c>
      <c r="H4" s="55">
        <v>2</v>
      </c>
      <c r="I4" s="56" t="s">
        <v>21</v>
      </c>
      <c r="J4" s="57" t="s">
        <v>9</v>
      </c>
      <c r="K4" s="55" t="s">
        <v>1</v>
      </c>
      <c r="L4" s="55" t="s">
        <v>2</v>
      </c>
      <c r="M4" s="55">
        <v>3</v>
      </c>
      <c r="N4" s="78" t="s">
        <v>21</v>
      </c>
      <c r="O4" s="79" t="s">
        <v>9</v>
      </c>
      <c r="P4" s="55">
        <v>4</v>
      </c>
      <c r="Q4" s="82" t="s">
        <v>21</v>
      </c>
      <c r="R4" s="83" t="s">
        <v>9</v>
      </c>
      <c r="S4" s="58" t="s">
        <v>3</v>
      </c>
      <c r="T4" s="58" t="s">
        <v>4</v>
      </c>
      <c r="U4" s="58" t="s">
        <v>5</v>
      </c>
      <c r="V4" s="58" t="s">
        <v>6</v>
      </c>
      <c r="W4" s="58" t="s">
        <v>7</v>
      </c>
      <c r="X4" s="58"/>
      <c r="Y4" s="59" t="s">
        <v>15</v>
      </c>
      <c r="Z4" s="59" t="s">
        <v>14</v>
      </c>
      <c r="AA4" s="60" t="s">
        <v>8</v>
      </c>
      <c r="AB4" s="60" t="s">
        <v>11</v>
      </c>
      <c r="AC4" s="60" t="s">
        <v>12</v>
      </c>
      <c r="AD4" s="61" t="s">
        <v>10</v>
      </c>
      <c r="AE4" s="60" t="s">
        <v>17</v>
      </c>
      <c r="AF4" s="59" t="s">
        <v>18</v>
      </c>
      <c r="AG4" s="62" t="s">
        <v>19</v>
      </c>
      <c r="AH4" s="59" t="s">
        <v>20</v>
      </c>
      <c r="AI4" s="61" t="s">
        <v>24</v>
      </c>
      <c r="AJ4" s="63" t="s">
        <v>25</v>
      </c>
      <c r="AK4" s="1"/>
      <c r="AL4" s="1"/>
    </row>
    <row r="5" spans="1:38" ht="13.5">
      <c r="A5" s="13"/>
      <c r="B5" s="105">
        <v>1</v>
      </c>
      <c r="C5" s="64" t="s">
        <v>28</v>
      </c>
      <c r="D5" s="64" t="s">
        <v>43</v>
      </c>
      <c r="E5" s="65"/>
      <c r="F5" s="66">
        <v>23</v>
      </c>
      <c r="G5" s="67" t="s">
        <v>40</v>
      </c>
      <c r="H5" s="67">
        <v>27</v>
      </c>
      <c r="I5" s="66">
        <v>22.8</v>
      </c>
      <c r="J5" s="99">
        <v>7.2</v>
      </c>
      <c r="K5" s="67">
        <f aca="true" t="shared" si="0" ref="K5:K14">MIN(F5,I5)</f>
        <v>22.8</v>
      </c>
      <c r="L5" s="67">
        <f aca="true" t="shared" si="1" ref="L5:L14">MIN(G5,J5)</f>
        <v>7.2</v>
      </c>
      <c r="M5" s="67">
        <v>24</v>
      </c>
      <c r="N5" s="98">
        <v>23.1</v>
      </c>
      <c r="O5" s="99">
        <v>7.24</v>
      </c>
      <c r="P5" s="100">
        <v>29</v>
      </c>
      <c r="Q5" s="98">
        <v>25.3</v>
      </c>
      <c r="R5" s="99">
        <v>6.86</v>
      </c>
      <c r="S5" s="68">
        <f aca="true" t="shared" si="2" ref="S5:S14">MIN(N5,Q5)</f>
        <v>23.1</v>
      </c>
      <c r="T5" s="68">
        <f aca="true" t="shared" si="3" ref="T5:T14">MIN(K5,S5)</f>
        <v>22.8</v>
      </c>
      <c r="U5" s="68">
        <f aca="true" t="shared" si="4" ref="U5:U14">MIN(O5,R5)</f>
        <v>6.86</v>
      </c>
      <c r="V5" s="68">
        <f aca="true" t="shared" si="5" ref="V5:V14">MAX(F5,I5)</f>
        <v>23</v>
      </c>
      <c r="W5" s="68">
        <f aca="true" t="shared" si="6" ref="W5:W14">MAX(N5,Q5)</f>
        <v>25.3</v>
      </c>
      <c r="X5" s="68"/>
      <c r="Y5" s="68">
        <f aca="true" t="shared" si="7" ref="Y5:Y14">MIN(L5,U5)</f>
        <v>6.86</v>
      </c>
      <c r="Z5" s="68">
        <f aca="true" t="shared" si="8" ref="Z5:Z14">AVERAGE(G5,J5,O5,R5)</f>
        <v>7.1000000000000005</v>
      </c>
      <c r="AA5" s="101">
        <f aca="true" t="shared" si="9" ref="AA5:AA14">MAX(V5,W5)</f>
        <v>25.3</v>
      </c>
      <c r="AB5" s="69">
        <f>SUM(F5+I5+N5+Q5)-T5</f>
        <v>71.4</v>
      </c>
      <c r="AC5" s="69">
        <f aca="true" t="shared" si="10" ref="AC5:AC14">SUM(F5,I5,N5,Q5)</f>
        <v>94.2</v>
      </c>
      <c r="AD5" s="114">
        <v>1</v>
      </c>
      <c r="AE5" s="71">
        <v>25.8</v>
      </c>
      <c r="AF5" s="72">
        <v>6.68</v>
      </c>
      <c r="AG5" s="106">
        <f aca="true" t="shared" si="11" ref="AG5:AG14">MAX(AA5,AE5)</f>
        <v>25.8</v>
      </c>
      <c r="AH5" s="107">
        <f aca="true" t="shared" si="12" ref="AH5:AH14">MIN(Y5,AF5)</f>
        <v>6.68</v>
      </c>
      <c r="AI5" s="74">
        <v>110</v>
      </c>
      <c r="AJ5" s="108">
        <f aca="true" t="shared" si="13" ref="AJ5:AJ14">SUM(3600/AH5*AI5/5280)</f>
        <v>11.22754491017964</v>
      </c>
      <c r="AK5" s="1"/>
      <c r="AL5" s="1"/>
    </row>
    <row r="6" spans="1:38" ht="13.5">
      <c r="A6" s="13"/>
      <c r="B6" s="96">
        <v>2</v>
      </c>
      <c r="C6" s="64" t="s">
        <v>32</v>
      </c>
      <c r="D6" s="64" t="s">
        <v>44</v>
      </c>
      <c r="E6" s="65">
        <v>17</v>
      </c>
      <c r="F6" s="98">
        <v>23</v>
      </c>
      <c r="G6" s="99">
        <v>7.1</v>
      </c>
      <c r="H6" s="67">
        <v>27</v>
      </c>
      <c r="I6" s="98">
        <v>23.5</v>
      </c>
      <c r="J6" s="67">
        <v>7.33</v>
      </c>
      <c r="K6" s="67">
        <f t="shared" si="0"/>
        <v>23</v>
      </c>
      <c r="L6" s="67">
        <f t="shared" si="1"/>
        <v>7.1</v>
      </c>
      <c r="M6" s="67">
        <v>24</v>
      </c>
      <c r="N6" s="66">
        <v>20.8</v>
      </c>
      <c r="O6" s="67">
        <v>7.61</v>
      </c>
      <c r="P6" s="67">
        <v>29</v>
      </c>
      <c r="Q6" s="66">
        <v>23.7</v>
      </c>
      <c r="R6" s="67" t="s">
        <v>40</v>
      </c>
      <c r="S6" s="68">
        <f t="shared" si="2"/>
        <v>20.8</v>
      </c>
      <c r="T6" s="68">
        <f t="shared" si="3"/>
        <v>20.8</v>
      </c>
      <c r="U6" s="68">
        <f t="shared" si="4"/>
        <v>7.61</v>
      </c>
      <c r="V6" s="68">
        <f t="shared" si="5"/>
        <v>23.5</v>
      </c>
      <c r="W6" s="68">
        <f t="shared" si="6"/>
        <v>23.7</v>
      </c>
      <c r="X6" s="68"/>
      <c r="Y6" s="68">
        <f t="shared" si="7"/>
        <v>7.1</v>
      </c>
      <c r="Z6" s="68">
        <f t="shared" si="8"/>
        <v>7.346666666666667</v>
      </c>
      <c r="AA6" s="101">
        <f t="shared" si="9"/>
        <v>23.7</v>
      </c>
      <c r="AB6" s="69">
        <f>SUM(F6+I6+N6+Q6)-T6</f>
        <v>70.2</v>
      </c>
      <c r="AC6" s="69">
        <f t="shared" si="10"/>
        <v>91</v>
      </c>
      <c r="AD6" s="70">
        <v>2</v>
      </c>
      <c r="AE6" s="71">
        <v>23.9</v>
      </c>
      <c r="AF6" s="72">
        <v>6.71</v>
      </c>
      <c r="AG6" s="73">
        <f t="shared" si="11"/>
        <v>23.9</v>
      </c>
      <c r="AH6" s="68">
        <f t="shared" si="12"/>
        <v>6.71</v>
      </c>
      <c r="AI6" s="74">
        <v>110</v>
      </c>
      <c r="AJ6" s="75">
        <f t="shared" si="13"/>
        <v>11.177347242921014</v>
      </c>
      <c r="AK6" s="1"/>
      <c r="AL6" s="1"/>
    </row>
    <row r="7" spans="1:38" s="5" customFormat="1" ht="14.25" thickBot="1">
      <c r="A7" s="13"/>
      <c r="B7" s="95">
        <v>3</v>
      </c>
      <c r="C7" s="64" t="s">
        <v>31</v>
      </c>
      <c r="D7" s="64" t="s">
        <v>45</v>
      </c>
      <c r="E7" s="65">
        <v>15</v>
      </c>
      <c r="F7" s="66">
        <v>19.8</v>
      </c>
      <c r="G7" s="67">
        <v>8</v>
      </c>
      <c r="H7" s="67">
        <v>27</v>
      </c>
      <c r="I7" s="66">
        <v>22.1</v>
      </c>
      <c r="J7" s="67">
        <v>7.33</v>
      </c>
      <c r="K7" s="67">
        <f t="shared" si="0"/>
        <v>19.8</v>
      </c>
      <c r="L7" s="67">
        <f t="shared" si="1"/>
        <v>7.33</v>
      </c>
      <c r="M7" s="67">
        <v>24</v>
      </c>
      <c r="N7" s="66">
        <v>20.9</v>
      </c>
      <c r="O7" s="67">
        <v>7.79</v>
      </c>
      <c r="P7" s="67">
        <v>29</v>
      </c>
      <c r="Q7" s="66">
        <v>23.5</v>
      </c>
      <c r="R7" s="67">
        <v>7.1</v>
      </c>
      <c r="S7" s="68">
        <f t="shared" si="2"/>
        <v>20.9</v>
      </c>
      <c r="T7" s="68">
        <f t="shared" si="3"/>
        <v>19.8</v>
      </c>
      <c r="U7" s="68">
        <f t="shared" si="4"/>
        <v>7.1</v>
      </c>
      <c r="V7" s="68">
        <f t="shared" si="5"/>
        <v>22.1</v>
      </c>
      <c r="W7" s="68">
        <f t="shared" si="6"/>
        <v>23.5</v>
      </c>
      <c r="X7" s="68"/>
      <c r="Y7" s="68">
        <f t="shared" si="7"/>
        <v>7.1</v>
      </c>
      <c r="Z7" s="68">
        <f t="shared" si="8"/>
        <v>7.555</v>
      </c>
      <c r="AA7" s="101">
        <f t="shared" si="9"/>
        <v>23.5</v>
      </c>
      <c r="AB7" s="69">
        <f>SUM(F7+I7+N7+Q7)-T7</f>
        <v>66.50000000000001</v>
      </c>
      <c r="AC7" s="69">
        <f t="shared" si="10"/>
        <v>86.30000000000001</v>
      </c>
      <c r="AD7" s="70">
        <v>3</v>
      </c>
      <c r="AE7" s="71">
        <v>22.8</v>
      </c>
      <c r="AF7" s="72">
        <v>7.6</v>
      </c>
      <c r="AG7" s="73">
        <f t="shared" si="11"/>
        <v>23.5</v>
      </c>
      <c r="AH7" s="68">
        <f t="shared" si="12"/>
        <v>7.1</v>
      </c>
      <c r="AI7" s="74">
        <v>110</v>
      </c>
      <c r="AJ7" s="75">
        <f t="shared" si="13"/>
        <v>10.563380281690142</v>
      </c>
      <c r="AK7" s="1"/>
      <c r="AL7" s="1"/>
    </row>
    <row r="8" spans="1:38" s="3" customFormat="1" ht="13.5">
      <c r="A8" s="13"/>
      <c r="B8" s="95">
        <v>4</v>
      </c>
      <c r="C8" s="65" t="s">
        <v>37</v>
      </c>
      <c r="D8" s="65" t="s">
        <v>44</v>
      </c>
      <c r="E8" s="65">
        <v>13</v>
      </c>
      <c r="F8" s="66">
        <v>20</v>
      </c>
      <c r="G8" s="67">
        <v>8.32</v>
      </c>
      <c r="H8" s="67">
        <v>27</v>
      </c>
      <c r="I8" s="66">
        <v>18.5</v>
      </c>
      <c r="J8" s="67">
        <v>9.24</v>
      </c>
      <c r="K8" s="67">
        <f t="shared" si="0"/>
        <v>18.5</v>
      </c>
      <c r="L8" s="67">
        <f t="shared" si="1"/>
        <v>8.32</v>
      </c>
      <c r="M8" s="67">
        <v>24</v>
      </c>
      <c r="N8" s="66">
        <v>19.1</v>
      </c>
      <c r="O8" s="67">
        <v>8.91</v>
      </c>
      <c r="P8" s="67">
        <v>29</v>
      </c>
      <c r="Q8" s="66">
        <v>21.6</v>
      </c>
      <c r="R8" s="67">
        <v>7.97</v>
      </c>
      <c r="S8" s="68">
        <f t="shared" si="2"/>
        <v>19.1</v>
      </c>
      <c r="T8" s="68">
        <f t="shared" si="3"/>
        <v>18.5</v>
      </c>
      <c r="U8" s="68">
        <f t="shared" si="4"/>
        <v>7.97</v>
      </c>
      <c r="V8" s="68">
        <f t="shared" si="5"/>
        <v>20</v>
      </c>
      <c r="W8" s="68">
        <f t="shared" si="6"/>
        <v>21.6</v>
      </c>
      <c r="X8" s="68"/>
      <c r="Y8" s="68">
        <f t="shared" si="7"/>
        <v>7.97</v>
      </c>
      <c r="Z8" s="68">
        <f t="shared" si="8"/>
        <v>8.610000000000001</v>
      </c>
      <c r="AA8" s="101">
        <f t="shared" si="9"/>
        <v>21.6</v>
      </c>
      <c r="AB8" s="69">
        <f>SUM(F8+I8+N8+Q8)-T8</f>
        <v>60.7</v>
      </c>
      <c r="AC8" s="69">
        <f t="shared" si="10"/>
        <v>79.2</v>
      </c>
      <c r="AD8" s="70">
        <v>4</v>
      </c>
      <c r="AE8" s="71">
        <v>18.2</v>
      </c>
      <c r="AF8" s="72">
        <v>8.68</v>
      </c>
      <c r="AG8" s="73">
        <f t="shared" si="11"/>
        <v>21.6</v>
      </c>
      <c r="AH8" s="68">
        <f t="shared" si="12"/>
        <v>7.97</v>
      </c>
      <c r="AI8" s="74">
        <v>110</v>
      </c>
      <c r="AJ8" s="75">
        <f t="shared" si="13"/>
        <v>9.410288582183188</v>
      </c>
      <c r="AK8" s="1"/>
      <c r="AL8" s="1"/>
    </row>
    <row r="9" spans="1:38" ht="13.5">
      <c r="A9" s="13"/>
      <c r="B9" s="96">
        <v>5</v>
      </c>
      <c r="C9" s="64" t="s">
        <v>33</v>
      </c>
      <c r="D9" s="64" t="s">
        <v>44</v>
      </c>
      <c r="E9" s="65">
        <v>14</v>
      </c>
      <c r="F9" s="66">
        <v>18.4</v>
      </c>
      <c r="G9" s="67">
        <v>8.24</v>
      </c>
      <c r="H9" s="67">
        <v>27</v>
      </c>
      <c r="I9" s="66">
        <v>19.2</v>
      </c>
      <c r="J9" s="67" t="s">
        <v>40</v>
      </c>
      <c r="K9" s="67">
        <f t="shared" si="0"/>
        <v>18.4</v>
      </c>
      <c r="L9" s="67">
        <f t="shared" si="1"/>
        <v>8.24</v>
      </c>
      <c r="M9" s="67">
        <v>24</v>
      </c>
      <c r="N9" s="66">
        <v>18.5</v>
      </c>
      <c r="O9" s="67">
        <v>8.82</v>
      </c>
      <c r="P9" s="67">
        <v>29</v>
      </c>
      <c r="Q9" s="66">
        <v>20.3</v>
      </c>
      <c r="R9" s="67">
        <v>8.61</v>
      </c>
      <c r="S9" s="68">
        <f t="shared" si="2"/>
        <v>18.5</v>
      </c>
      <c r="T9" s="68">
        <f t="shared" si="3"/>
        <v>18.4</v>
      </c>
      <c r="U9" s="68">
        <f t="shared" si="4"/>
        <v>8.61</v>
      </c>
      <c r="V9" s="68">
        <f t="shared" si="5"/>
        <v>19.2</v>
      </c>
      <c r="W9" s="68">
        <f t="shared" si="6"/>
        <v>20.3</v>
      </c>
      <c r="X9" s="68"/>
      <c r="Y9" s="68">
        <f t="shared" si="7"/>
        <v>8.24</v>
      </c>
      <c r="Z9" s="68">
        <f t="shared" si="8"/>
        <v>8.556666666666667</v>
      </c>
      <c r="AA9" s="101">
        <f t="shared" si="9"/>
        <v>20.3</v>
      </c>
      <c r="AB9" s="69">
        <f>SUM(F9+I9+N9+Q9)-T9</f>
        <v>57.99999999999999</v>
      </c>
      <c r="AC9" s="69">
        <f t="shared" si="10"/>
        <v>76.39999999999999</v>
      </c>
      <c r="AD9" s="70">
        <v>6</v>
      </c>
      <c r="AE9" s="71">
        <v>19.7</v>
      </c>
      <c r="AF9" s="67" t="s">
        <v>40</v>
      </c>
      <c r="AG9" s="73">
        <f t="shared" si="11"/>
        <v>20.3</v>
      </c>
      <c r="AH9" s="68">
        <f t="shared" si="12"/>
        <v>8.24</v>
      </c>
      <c r="AI9" s="74">
        <v>110</v>
      </c>
      <c r="AJ9" s="75">
        <f t="shared" si="13"/>
        <v>9.101941747572814</v>
      </c>
      <c r="AK9" s="1"/>
      <c r="AL9" s="1"/>
    </row>
    <row r="10" spans="1:38" ht="13.5">
      <c r="A10" s="13"/>
      <c r="B10" s="95">
        <v>6</v>
      </c>
      <c r="C10" s="65" t="s">
        <v>41</v>
      </c>
      <c r="D10" s="65" t="s">
        <v>44</v>
      </c>
      <c r="E10" s="65"/>
      <c r="F10" s="66">
        <v>19.6</v>
      </c>
      <c r="G10" s="67">
        <v>8.74</v>
      </c>
      <c r="H10" s="67">
        <v>27</v>
      </c>
      <c r="I10" s="66" t="s">
        <v>40</v>
      </c>
      <c r="J10" s="67" t="s">
        <v>40</v>
      </c>
      <c r="K10" s="67">
        <f t="shared" si="0"/>
        <v>19.6</v>
      </c>
      <c r="L10" s="67">
        <f t="shared" si="1"/>
        <v>8.74</v>
      </c>
      <c r="M10" s="67">
        <v>24</v>
      </c>
      <c r="N10" s="66" t="s">
        <v>40</v>
      </c>
      <c r="O10" s="67" t="s">
        <v>40</v>
      </c>
      <c r="P10" s="67">
        <v>29</v>
      </c>
      <c r="Q10" s="66">
        <v>17.5</v>
      </c>
      <c r="R10" s="67">
        <v>8.63</v>
      </c>
      <c r="S10" s="68">
        <f t="shared" si="2"/>
        <v>17.5</v>
      </c>
      <c r="T10" s="68">
        <f t="shared" si="3"/>
        <v>17.5</v>
      </c>
      <c r="U10" s="68">
        <f t="shared" si="4"/>
        <v>8.63</v>
      </c>
      <c r="V10" s="68">
        <f t="shared" si="5"/>
        <v>19.6</v>
      </c>
      <c r="W10" s="68">
        <f t="shared" si="6"/>
        <v>17.5</v>
      </c>
      <c r="X10" s="68"/>
      <c r="Y10" s="68">
        <f t="shared" si="7"/>
        <v>8.63</v>
      </c>
      <c r="Z10" s="68">
        <f t="shared" si="8"/>
        <v>8.685</v>
      </c>
      <c r="AA10" s="102">
        <f t="shared" si="9"/>
        <v>19.6</v>
      </c>
      <c r="AB10" s="115">
        <v>37.1</v>
      </c>
      <c r="AC10" s="69">
        <f t="shared" si="10"/>
        <v>37.1</v>
      </c>
      <c r="AD10" s="70">
        <v>10</v>
      </c>
      <c r="AE10" s="71">
        <v>19.4</v>
      </c>
      <c r="AF10" s="72">
        <v>8.07</v>
      </c>
      <c r="AG10" s="73">
        <f t="shared" si="11"/>
        <v>19.6</v>
      </c>
      <c r="AH10" s="68">
        <f t="shared" si="12"/>
        <v>8.07</v>
      </c>
      <c r="AI10" s="74">
        <v>110</v>
      </c>
      <c r="AJ10" s="75">
        <f t="shared" si="13"/>
        <v>9.293680297397769</v>
      </c>
      <c r="AK10" s="1"/>
      <c r="AL10" s="1"/>
    </row>
    <row r="11" spans="1:38" s="5" customFormat="1" ht="14.25" thickBot="1">
      <c r="A11" s="13"/>
      <c r="B11" s="96">
        <v>7</v>
      </c>
      <c r="C11" s="64" t="s">
        <v>34</v>
      </c>
      <c r="D11" s="64" t="s">
        <v>43</v>
      </c>
      <c r="E11" s="65">
        <v>10</v>
      </c>
      <c r="F11" s="66">
        <v>19.5</v>
      </c>
      <c r="G11" s="67">
        <v>8.12</v>
      </c>
      <c r="H11" s="67">
        <v>27</v>
      </c>
      <c r="I11" s="66">
        <v>16</v>
      </c>
      <c r="J11" s="67">
        <v>9.09</v>
      </c>
      <c r="K11" s="67">
        <f t="shared" si="0"/>
        <v>16</v>
      </c>
      <c r="L11" s="67">
        <f t="shared" si="1"/>
        <v>8.12</v>
      </c>
      <c r="M11" s="67">
        <v>24</v>
      </c>
      <c r="N11" s="66">
        <v>19.3</v>
      </c>
      <c r="O11" s="67">
        <v>8.93</v>
      </c>
      <c r="P11" s="67">
        <v>29</v>
      </c>
      <c r="Q11" s="66">
        <v>19.4</v>
      </c>
      <c r="R11" s="67">
        <v>8.62</v>
      </c>
      <c r="S11" s="68">
        <f t="shared" si="2"/>
        <v>19.3</v>
      </c>
      <c r="T11" s="68">
        <f t="shared" si="3"/>
        <v>16</v>
      </c>
      <c r="U11" s="68">
        <f t="shared" si="4"/>
        <v>8.62</v>
      </c>
      <c r="V11" s="68">
        <f t="shared" si="5"/>
        <v>19.5</v>
      </c>
      <c r="W11" s="68">
        <f t="shared" si="6"/>
        <v>19.4</v>
      </c>
      <c r="X11" s="68"/>
      <c r="Y11" s="68">
        <f t="shared" si="7"/>
        <v>8.12</v>
      </c>
      <c r="Z11" s="68">
        <f t="shared" si="8"/>
        <v>8.69</v>
      </c>
      <c r="AA11" s="102">
        <f t="shared" si="9"/>
        <v>19.5</v>
      </c>
      <c r="AB11" s="69">
        <f>SUM(F11+I11+N11+Q11)-T11</f>
        <v>58.19999999999999</v>
      </c>
      <c r="AC11" s="69">
        <f t="shared" si="10"/>
        <v>74.19999999999999</v>
      </c>
      <c r="AD11" s="70">
        <v>5</v>
      </c>
      <c r="AE11" s="71">
        <v>18.9</v>
      </c>
      <c r="AF11" s="72">
        <v>8.49</v>
      </c>
      <c r="AG11" s="73">
        <f t="shared" si="11"/>
        <v>19.5</v>
      </c>
      <c r="AH11" s="68">
        <f t="shared" si="12"/>
        <v>8.12</v>
      </c>
      <c r="AI11" s="74">
        <v>110</v>
      </c>
      <c r="AJ11" s="75">
        <f t="shared" si="13"/>
        <v>9.236453201970443</v>
      </c>
      <c r="AK11" s="1"/>
      <c r="AL11" s="1"/>
    </row>
    <row r="12" spans="1:38" s="3" customFormat="1" ht="13.5">
      <c r="A12" s="13"/>
      <c r="B12" s="96">
        <v>8</v>
      </c>
      <c r="C12" s="65" t="s">
        <v>39</v>
      </c>
      <c r="D12" s="65" t="s">
        <v>44</v>
      </c>
      <c r="E12" s="65">
        <v>9</v>
      </c>
      <c r="F12" s="66">
        <v>17.7</v>
      </c>
      <c r="G12" s="67">
        <v>8.74</v>
      </c>
      <c r="H12" s="67">
        <v>27</v>
      </c>
      <c r="I12" s="66">
        <v>18.4</v>
      </c>
      <c r="J12" s="67">
        <v>9.13</v>
      </c>
      <c r="K12" s="67">
        <f t="shared" si="0"/>
        <v>17.7</v>
      </c>
      <c r="L12" s="67">
        <f t="shared" si="1"/>
        <v>8.74</v>
      </c>
      <c r="M12" s="67">
        <v>24</v>
      </c>
      <c r="N12" s="66">
        <v>18.4</v>
      </c>
      <c r="O12" s="67">
        <v>8.94</v>
      </c>
      <c r="P12" s="67">
        <v>29</v>
      </c>
      <c r="Q12" s="66">
        <v>18.5</v>
      </c>
      <c r="R12" s="67">
        <v>8.16</v>
      </c>
      <c r="S12" s="68">
        <f t="shared" si="2"/>
        <v>18.4</v>
      </c>
      <c r="T12" s="68">
        <f t="shared" si="3"/>
        <v>17.7</v>
      </c>
      <c r="U12" s="68">
        <f t="shared" si="4"/>
        <v>8.16</v>
      </c>
      <c r="V12" s="68">
        <f t="shared" si="5"/>
        <v>18.4</v>
      </c>
      <c r="W12" s="68">
        <f t="shared" si="6"/>
        <v>18.5</v>
      </c>
      <c r="X12" s="68"/>
      <c r="Y12" s="68">
        <f t="shared" si="7"/>
        <v>8.16</v>
      </c>
      <c r="Z12" s="68">
        <f t="shared" si="8"/>
        <v>8.7425</v>
      </c>
      <c r="AA12" s="101">
        <f t="shared" si="9"/>
        <v>18.5</v>
      </c>
      <c r="AB12" s="69">
        <f>SUM(F12+I12+N12+Q12)-T12</f>
        <v>55.3</v>
      </c>
      <c r="AC12" s="69">
        <f t="shared" si="10"/>
        <v>73</v>
      </c>
      <c r="AD12" s="70">
        <v>7</v>
      </c>
      <c r="AE12" s="71">
        <v>20.6</v>
      </c>
      <c r="AF12" s="72">
        <v>7.93</v>
      </c>
      <c r="AG12" s="73">
        <f t="shared" si="11"/>
        <v>20.6</v>
      </c>
      <c r="AH12" s="68">
        <f t="shared" si="12"/>
        <v>7.93</v>
      </c>
      <c r="AI12" s="74">
        <v>110</v>
      </c>
      <c r="AJ12" s="75">
        <f t="shared" si="13"/>
        <v>9.457755359394705</v>
      </c>
      <c r="AK12" s="1"/>
      <c r="AL12" s="1"/>
    </row>
    <row r="13" spans="1:38" ht="13.5">
      <c r="A13" s="13"/>
      <c r="B13" s="95">
        <v>9</v>
      </c>
      <c r="C13" s="65" t="s">
        <v>38</v>
      </c>
      <c r="D13" s="65" t="s">
        <v>44</v>
      </c>
      <c r="E13" s="65">
        <v>12</v>
      </c>
      <c r="F13" s="66">
        <v>16</v>
      </c>
      <c r="G13" s="67">
        <v>9.12</v>
      </c>
      <c r="H13" s="67">
        <v>27</v>
      </c>
      <c r="I13" s="66">
        <v>19.7</v>
      </c>
      <c r="J13" s="67">
        <v>7.16</v>
      </c>
      <c r="K13" s="67">
        <f t="shared" si="0"/>
        <v>16</v>
      </c>
      <c r="L13" s="67">
        <f t="shared" si="1"/>
        <v>7.16</v>
      </c>
      <c r="M13" s="67">
        <v>24</v>
      </c>
      <c r="N13" s="66">
        <v>16.9</v>
      </c>
      <c r="O13" s="67" t="s">
        <v>40</v>
      </c>
      <c r="P13" s="67">
        <v>29</v>
      </c>
      <c r="Q13" s="66">
        <v>15.4</v>
      </c>
      <c r="R13" s="67">
        <v>8.56</v>
      </c>
      <c r="S13" s="68">
        <f t="shared" si="2"/>
        <v>15.4</v>
      </c>
      <c r="T13" s="68">
        <f t="shared" si="3"/>
        <v>15.4</v>
      </c>
      <c r="U13" s="68">
        <f t="shared" si="4"/>
        <v>8.56</v>
      </c>
      <c r="V13" s="68">
        <f t="shared" si="5"/>
        <v>19.7</v>
      </c>
      <c r="W13" s="68">
        <f t="shared" si="6"/>
        <v>16.9</v>
      </c>
      <c r="X13" s="68"/>
      <c r="Y13" s="68">
        <f t="shared" si="7"/>
        <v>7.16</v>
      </c>
      <c r="Z13" s="68">
        <f t="shared" si="8"/>
        <v>8.280000000000001</v>
      </c>
      <c r="AA13" s="103">
        <f t="shared" si="9"/>
        <v>19.7</v>
      </c>
      <c r="AB13" s="69">
        <f>SUM(F13+I13+N13+Q13)-T13</f>
        <v>52.6</v>
      </c>
      <c r="AC13" s="69">
        <f t="shared" si="10"/>
        <v>68</v>
      </c>
      <c r="AD13" s="70">
        <v>8</v>
      </c>
      <c r="AE13" s="71">
        <v>17.5</v>
      </c>
      <c r="AF13" s="72">
        <v>8.6</v>
      </c>
      <c r="AG13" s="73">
        <f t="shared" si="11"/>
        <v>19.7</v>
      </c>
      <c r="AH13" s="68">
        <f t="shared" si="12"/>
        <v>7.16</v>
      </c>
      <c r="AI13" s="74">
        <v>110</v>
      </c>
      <c r="AJ13" s="75">
        <f t="shared" si="13"/>
        <v>10.474860335195531</v>
      </c>
      <c r="AK13" s="1"/>
      <c r="AL13" s="1"/>
    </row>
    <row r="14" spans="1:38" ht="14.25" thickBot="1">
      <c r="A14" s="13"/>
      <c r="B14" s="97">
        <v>10</v>
      </c>
      <c r="C14" s="84" t="s">
        <v>36</v>
      </c>
      <c r="D14" s="84" t="s">
        <v>44</v>
      </c>
      <c r="E14" s="84">
        <v>16</v>
      </c>
      <c r="F14" s="85">
        <v>17.8</v>
      </c>
      <c r="G14" s="86">
        <v>8.76</v>
      </c>
      <c r="H14" s="86">
        <v>27</v>
      </c>
      <c r="I14" s="85">
        <v>16</v>
      </c>
      <c r="J14" s="86">
        <v>9.04</v>
      </c>
      <c r="K14" s="86">
        <f t="shared" si="0"/>
        <v>16</v>
      </c>
      <c r="L14" s="86">
        <f t="shared" si="1"/>
        <v>8.76</v>
      </c>
      <c r="M14" s="86">
        <v>24</v>
      </c>
      <c r="N14" s="85">
        <v>14.4</v>
      </c>
      <c r="O14" s="86">
        <v>10.31</v>
      </c>
      <c r="P14" s="86">
        <v>29</v>
      </c>
      <c r="Q14" s="85">
        <v>17</v>
      </c>
      <c r="R14" s="86">
        <v>8.09</v>
      </c>
      <c r="S14" s="87">
        <f t="shared" si="2"/>
        <v>14.4</v>
      </c>
      <c r="T14" s="87">
        <f t="shared" si="3"/>
        <v>14.4</v>
      </c>
      <c r="U14" s="87">
        <f t="shared" si="4"/>
        <v>8.09</v>
      </c>
      <c r="V14" s="87">
        <f t="shared" si="5"/>
        <v>17.8</v>
      </c>
      <c r="W14" s="87">
        <f t="shared" si="6"/>
        <v>17</v>
      </c>
      <c r="X14" s="87"/>
      <c r="Y14" s="87">
        <f t="shared" si="7"/>
        <v>8.09</v>
      </c>
      <c r="Z14" s="87">
        <f t="shared" si="8"/>
        <v>9.05</v>
      </c>
      <c r="AA14" s="104">
        <f t="shared" si="9"/>
        <v>17.8</v>
      </c>
      <c r="AB14" s="88">
        <f>SUM(F14+I14+N14+Q14)-T14</f>
        <v>50.79999999999999</v>
      </c>
      <c r="AC14" s="88">
        <f t="shared" si="10"/>
        <v>65.19999999999999</v>
      </c>
      <c r="AD14" s="89">
        <v>9</v>
      </c>
      <c r="AE14" s="90">
        <v>14.7</v>
      </c>
      <c r="AF14" s="91">
        <v>8.72</v>
      </c>
      <c r="AG14" s="92">
        <f t="shared" si="11"/>
        <v>17.8</v>
      </c>
      <c r="AH14" s="87">
        <f t="shared" si="12"/>
        <v>8.09</v>
      </c>
      <c r="AI14" s="93">
        <v>110</v>
      </c>
      <c r="AJ14" s="94">
        <f t="shared" si="13"/>
        <v>9.27070457354759</v>
      </c>
      <c r="AK14" s="1"/>
      <c r="AL14" s="1"/>
    </row>
    <row r="15" spans="6:35" s="1" customFormat="1" ht="13.5" thickTop="1">
      <c r="F15" s="25"/>
      <c r="I15" s="25"/>
      <c r="N15" s="25"/>
      <c r="Q15" s="25"/>
      <c r="AA15" s="25"/>
      <c r="AB15" s="25"/>
      <c r="AC15" s="25"/>
      <c r="AD15" s="32"/>
      <c r="AE15" s="25"/>
      <c r="AG15" s="25"/>
      <c r="AI15" s="32"/>
    </row>
    <row r="16" spans="6:35" s="1" customFormat="1" ht="12.75" hidden="1">
      <c r="F16" s="25"/>
      <c r="I16" s="25"/>
      <c r="N16" s="25"/>
      <c r="Q16" s="25"/>
      <c r="AA16" s="25"/>
      <c r="AB16" s="25"/>
      <c r="AC16" s="25"/>
      <c r="AD16" s="32"/>
      <c r="AE16" s="25"/>
      <c r="AG16" s="25"/>
      <c r="AI16" s="32"/>
    </row>
    <row r="17" spans="6:35" s="1" customFormat="1" ht="12.75">
      <c r="F17" s="25"/>
      <c r="I17" s="25"/>
      <c r="N17" s="25"/>
      <c r="Q17" s="25"/>
      <c r="AA17" s="25"/>
      <c r="AB17" s="25"/>
      <c r="AC17" s="25"/>
      <c r="AD17" s="32"/>
      <c r="AE17" s="25"/>
      <c r="AG17" s="25"/>
      <c r="AI17" s="32"/>
    </row>
    <row r="18" spans="6:35" s="1" customFormat="1" ht="12.75">
      <c r="F18" s="25"/>
      <c r="I18" s="25"/>
      <c r="N18" s="25"/>
      <c r="Q18" s="25"/>
      <c r="AA18" s="25"/>
      <c r="AB18" s="25"/>
      <c r="AC18" s="25"/>
      <c r="AD18" s="32"/>
      <c r="AE18" s="25"/>
      <c r="AG18" s="25"/>
      <c r="AI18" s="32"/>
    </row>
    <row r="19" spans="6:35" s="1" customFormat="1" ht="12.75">
      <c r="F19" s="25"/>
      <c r="I19" s="25"/>
      <c r="N19" s="25"/>
      <c r="Q19" s="25"/>
      <c r="AA19" s="25"/>
      <c r="AB19" s="25"/>
      <c r="AC19" s="25"/>
      <c r="AD19" s="32"/>
      <c r="AE19" s="25"/>
      <c r="AG19" s="25"/>
      <c r="AI19" s="32"/>
    </row>
    <row r="20" spans="6:35" s="1" customFormat="1" ht="337.5" customHeight="1">
      <c r="F20" s="25"/>
      <c r="I20" s="25"/>
      <c r="N20" s="25"/>
      <c r="Q20" s="25"/>
      <c r="AA20" s="25"/>
      <c r="AB20" s="25"/>
      <c r="AC20" s="25"/>
      <c r="AD20" s="32"/>
      <c r="AE20" s="25"/>
      <c r="AG20" s="25"/>
      <c r="AI20" s="32"/>
    </row>
    <row r="21" spans="2:35" s="1" customFormat="1" ht="12.75">
      <c r="B21" s="6"/>
      <c r="C21" s="7"/>
      <c r="D21" s="8"/>
      <c r="E21" s="9"/>
      <c r="F21" s="26"/>
      <c r="G21" s="8"/>
      <c r="H21" s="9"/>
      <c r="I21" s="26"/>
      <c r="J21" s="8"/>
      <c r="K21" s="10"/>
      <c r="L21" s="7"/>
      <c r="M21" s="11"/>
      <c r="N21" s="26"/>
      <c r="O21" s="8"/>
      <c r="P21" s="9"/>
      <c r="Q21" s="26"/>
      <c r="R21" s="8"/>
      <c r="S21" s="10"/>
      <c r="T21" s="7"/>
      <c r="U21" s="7"/>
      <c r="V21" s="7"/>
      <c r="W21" s="11"/>
      <c r="X21" s="9"/>
      <c r="Y21" s="6"/>
      <c r="Z21" s="10"/>
      <c r="AA21" s="26"/>
      <c r="AB21" s="26"/>
      <c r="AC21" s="29"/>
      <c r="AD21" s="33"/>
      <c r="AE21" s="30"/>
      <c r="AF21" s="7"/>
      <c r="AG21" s="26"/>
      <c r="AH21" s="7"/>
      <c r="AI21" s="32"/>
    </row>
    <row r="22" spans="2:35" s="1" customFormat="1" ht="12.75">
      <c r="B22" s="6"/>
      <c r="C22" s="7"/>
      <c r="D22" s="8"/>
      <c r="E22" s="9"/>
      <c r="F22" s="26"/>
      <c r="G22" s="8"/>
      <c r="H22" s="9"/>
      <c r="I22" s="26"/>
      <c r="J22" s="8"/>
      <c r="K22" s="10"/>
      <c r="L22" s="7"/>
      <c r="M22" s="11"/>
      <c r="N22" s="26"/>
      <c r="O22" s="8"/>
      <c r="P22" s="9"/>
      <c r="Q22" s="26"/>
      <c r="R22" s="8"/>
      <c r="S22" s="10"/>
      <c r="T22" s="7"/>
      <c r="U22" s="7"/>
      <c r="V22" s="7"/>
      <c r="W22" s="11"/>
      <c r="X22" s="9"/>
      <c r="Y22" s="6"/>
      <c r="Z22" s="10"/>
      <c r="AA22" s="26"/>
      <c r="AB22" s="26"/>
      <c r="AC22" s="29"/>
      <c r="AD22" s="33"/>
      <c r="AE22" s="30"/>
      <c r="AF22" s="7"/>
      <c r="AG22" s="26"/>
      <c r="AH22" s="7"/>
      <c r="AI22" s="32"/>
    </row>
    <row r="23" spans="2:35" s="1" customFormat="1" ht="12.75">
      <c r="B23" s="6"/>
      <c r="C23" s="7"/>
      <c r="D23" s="8"/>
      <c r="E23" s="9"/>
      <c r="F23" s="26"/>
      <c r="G23" s="8"/>
      <c r="H23" s="9"/>
      <c r="I23" s="26"/>
      <c r="J23" s="8"/>
      <c r="K23" s="10"/>
      <c r="L23" s="7"/>
      <c r="M23" s="11"/>
      <c r="N23" s="26"/>
      <c r="O23" s="8"/>
      <c r="P23" s="9"/>
      <c r="Q23" s="26"/>
      <c r="R23" s="8"/>
      <c r="S23" s="10"/>
      <c r="T23" s="7"/>
      <c r="U23" s="7"/>
      <c r="V23" s="7"/>
      <c r="W23" s="11"/>
      <c r="X23" s="9"/>
      <c r="Y23" s="6"/>
      <c r="Z23" s="10"/>
      <c r="AA23" s="26"/>
      <c r="AB23" s="26"/>
      <c r="AC23" s="29"/>
      <c r="AD23" s="33"/>
      <c r="AE23" s="30"/>
      <c r="AF23" s="7"/>
      <c r="AG23" s="26"/>
      <c r="AH23" s="7"/>
      <c r="AI23" s="32"/>
    </row>
    <row r="24" spans="2:35" s="1" customFormat="1" ht="12.75">
      <c r="B24" s="6"/>
      <c r="C24" s="7"/>
      <c r="D24" s="8"/>
      <c r="E24" s="9"/>
      <c r="F24" s="26"/>
      <c r="G24" s="8"/>
      <c r="H24" s="9"/>
      <c r="I24" s="26"/>
      <c r="J24" s="8"/>
      <c r="K24" s="10"/>
      <c r="L24" s="7"/>
      <c r="M24" s="11"/>
      <c r="N24" s="26"/>
      <c r="O24" s="8"/>
      <c r="P24" s="9"/>
      <c r="Q24" s="26"/>
      <c r="R24" s="8"/>
      <c r="S24" s="10"/>
      <c r="T24" s="7"/>
      <c r="U24" s="7"/>
      <c r="V24" s="7"/>
      <c r="W24" s="11"/>
      <c r="X24" s="9"/>
      <c r="Y24" s="6"/>
      <c r="Z24" s="10"/>
      <c r="AA24" s="26"/>
      <c r="AB24" s="26"/>
      <c r="AC24" s="29"/>
      <c r="AD24" s="33"/>
      <c r="AE24" s="30"/>
      <c r="AF24" s="7"/>
      <c r="AG24" s="26"/>
      <c r="AH24" s="7"/>
      <c r="AI24" s="32"/>
    </row>
    <row r="25" spans="2:35" s="1" customFormat="1" ht="12.75">
      <c r="B25" s="6"/>
      <c r="C25" s="7"/>
      <c r="D25" s="8"/>
      <c r="E25" s="9"/>
      <c r="F25" s="26"/>
      <c r="G25" s="8"/>
      <c r="H25" s="9"/>
      <c r="I25" s="26"/>
      <c r="J25" s="8"/>
      <c r="K25" s="10"/>
      <c r="L25" s="7"/>
      <c r="M25" s="11"/>
      <c r="N25" s="26"/>
      <c r="O25" s="8"/>
      <c r="P25" s="9"/>
      <c r="Q25" s="26"/>
      <c r="R25" s="8"/>
      <c r="S25" s="10"/>
      <c r="T25" s="7"/>
      <c r="U25" s="7"/>
      <c r="V25" s="7"/>
      <c r="W25" s="11"/>
      <c r="X25" s="9"/>
      <c r="Y25" s="6"/>
      <c r="Z25" s="10"/>
      <c r="AA25" s="26"/>
      <c r="AB25" s="26"/>
      <c r="AC25" s="29"/>
      <c r="AD25" s="33"/>
      <c r="AE25" s="30"/>
      <c r="AF25" s="7"/>
      <c r="AG25" s="26"/>
      <c r="AH25" s="7"/>
      <c r="AI25" s="32"/>
    </row>
    <row r="26" spans="2:35" s="1" customFormat="1" ht="12.75">
      <c r="B26" s="6"/>
      <c r="C26" s="7"/>
      <c r="D26" s="8"/>
      <c r="E26" s="9"/>
      <c r="F26" s="26"/>
      <c r="G26" s="8"/>
      <c r="H26" s="9"/>
      <c r="I26" s="26"/>
      <c r="J26" s="8"/>
      <c r="K26" s="10"/>
      <c r="L26" s="7"/>
      <c r="M26" s="11"/>
      <c r="N26" s="26"/>
      <c r="O26" s="8"/>
      <c r="P26" s="9"/>
      <c r="Q26" s="26"/>
      <c r="R26" s="8"/>
      <c r="S26" s="10"/>
      <c r="T26" s="7"/>
      <c r="U26" s="7"/>
      <c r="V26" s="7"/>
      <c r="W26" s="11"/>
      <c r="X26" s="9"/>
      <c r="Y26" s="6"/>
      <c r="Z26" s="10"/>
      <c r="AA26" s="26"/>
      <c r="AB26" s="26"/>
      <c r="AC26" s="29"/>
      <c r="AD26" s="33"/>
      <c r="AE26" s="30"/>
      <c r="AF26" s="7"/>
      <c r="AG26" s="26"/>
      <c r="AH26" s="7"/>
      <c r="AI26" s="32"/>
    </row>
    <row r="27" spans="2:35" s="1" customFormat="1" ht="12.75">
      <c r="B27" s="6"/>
      <c r="C27" s="7"/>
      <c r="D27" s="8"/>
      <c r="E27" s="9"/>
      <c r="F27" s="26"/>
      <c r="G27" s="8"/>
      <c r="H27" s="9"/>
      <c r="I27" s="26"/>
      <c r="J27" s="8"/>
      <c r="K27" s="10"/>
      <c r="L27" s="7"/>
      <c r="M27" s="11"/>
      <c r="N27" s="26"/>
      <c r="O27" s="8"/>
      <c r="P27" s="9"/>
      <c r="Q27" s="26"/>
      <c r="R27" s="8"/>
      <c r="S27" s="10"/>
      <c r="T27" s="7"/>
      <c r="U27" s="7"/>
      <c r="V27" s="7"/>
      <c r="W27" s="11"/>
      <c r="X27" s="9"/>
      <c r="Y27" s="6"/>
      <c r="Z27" s="10"/>
      <c r="AA27" s="26"/>
      <c r="AB27" s="26"/>
      <c r="AC27" s="29"/>
      <c r="AD27" s="33"/>
      <c r="AE27" s="30"/>
      <c r="AF27" s="7"/>
      <c r="AG27" s="26"/>
      <c r="AH27" s="7"/>
      <c r="AI27" s="32"/>
    </row>
  </sheetData>
  <sheetProtection select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2008-03-20T10:29:12Z</dcterms:modified>
  <cp:category/>
  <cp:version/>
  <cp:contentType/>
  <cp:contentStatus/>
</cp:coreProperties>
</file>