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EAHORC 2009 Month 01 AM Derby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<sst xmlns="http://schemas.openxmlformats.org/spreadsheetml/2006/main" count="79" uniqueCount="48">
  <si>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</si>
  <si>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</si>
  <si>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</si>
  <si>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</si>
  <si>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</si>
  <si>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</si>
  <si>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</si>
  <si>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</si>
  <si>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</si>
  <si>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</si>
  <si>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</si>
  <si>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</si>
  <si>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</si>
  <si>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</si>
  <si>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</si>
  <si>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</si>
  <si>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</si>
  <si>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</si>
  <si>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</si>
  <si>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</si>
  <si>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</si>
  <si>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</si>
  <si>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</si>
  <si>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mph</t>
  </si>
  <si>
    <t>Derby Spec</t>
  </si>
  <si>
    <t>Stock F1</t>
  </si>
  <si>
    <t>Martin Allsop</t>
  </si>
  <si>
    <t>Nick Sismey</t>
  </si>
  <si>
    <t>Phil Rees</t>
  </si>
  <si>
    <t>Alan Bullock</t>
  </si>
  <si>
    <t>Claire Bullock</t>
  </si>
  <si>
    <t>Jim Kelly</t>
  </si>
  <si>
    <t>Deane Walpole</t>
  </si>
  <si>
    <t>Andy Whorton</t>
  </si>
  <si>
    <t>Roy Masters</t>
  </si>
  <si>
    <t>Martin Hill</t>
  </si>
  <si>
    <t>John Chell</t>
  </si>
  <si>
    <t>Kevin Lye</t>
  </si>
  <si>
    <t>Dave Rouse</t>
  </si>
  <si>
    <t>Tony Stacey</t>
  </si>
  <si>
    <t>Glyn Williams</t>
  </si>
  <si>
    <t>Sharnie Lye</t>
  </si>
  <si>
    <t>Matthew Williams</t>
  </si>
  <si>
    <t>Rebecca Williams</t>
  </si>
  <si>
    <t>Ben Williams</t>
  </si>
  <si>
    <t>GRID</t>
  </si>
  <si>
    <t>Q</t>
  </si>
  <si>
    <t>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</si>
</sst>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medium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mediumDashed"/>
      <bottom style="thin"/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173" fontId="15" fillId="2" borderId="19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/>
    </xf>
    <xf numFmtId="2" fontId="14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172" fontId="15" fillId="2" borderId="2" xfId="0" applyNumberFormat="1" applyFont="1" applyFill="1" applyBorder="1" applyAlignment="1">
      <alignment/>
    </xf>
    <xf numFmtId="172" fontId="15" fillId="2" borderId="3" xfId="0" applyNumberFormat="1" applyFont="1" applyFill="1" applyBorder="1" applyAlignment="1">
      <alignment/>
    </xf>
    <xf numFmtId="172" fontId="15" fillId="2" borderId="20" xfId="0" applyNumberFormat="1" applyFont="1" applyFill="1" applyBorder="1" applyAlignment="1">
      <alignment/>
    </xf>
    <xf numFmtId="2" fontId="14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1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23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>
      <alignment/>
    </xf>
    <xf numFmtId="0" fontId="13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/>
    </xf>
    <xf numFmtId="0" fontId="11" fillId="4" borderId="25" xfId="0" applyFont="1" applyFill="1" applyBorder="1" applyAlignment="1">
      <alignment/>
    </xf>
    <xf numFmtId="0" fontId="11" fillId="5" borderId="25" xfId="0" applyFont="1" applyFill="1" applyBorder="1" applyAlignment="1">
      <alignment/>
    </xf>
    <xf numFmtId="0" fontId="11" fillId="6" borderId="25" xfId="0" applyFont="1" applyFill="1" applyBorder="1" applyAlignment="1">
      <alignment/>
    </xf>
    <xf numFmtId="0" fontId="11" fillId="7" borderId="25" xfId="0" applyFont="1" applyFill="1" applyBorder="1" applyAlignment="1">
      <alignment/>
    </xf>
    <xf numFmtId="0" fontId="10" fillId="3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22" fillId="3" borderId="0" xfId="0" applyFont="1" applyFill="1" applyBorder="1" applyAlignment="1" applyProtection="1">
      <alignment horizontal="center"/>
      <protection locked="0"/>
    </xf>
    <xf numFmtId="0" fontId="8" fillId="3" borderId="28" xfId="0" applyFont="1" applyFill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23" fillId="3" borderId="29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23" fillId="3" borderId="3" xfId="0" applyFont="1" applyFill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23" fillId="3" borderId="20" xfId="0" applyFont="1" applyFill="1" applyBorder="1" applyAlignment="1" applyProtection="1">
      <alignment horizontal="left"/>
      <protection locked="0"/>
    </xf>
    <xf numFmtId="0" fontId="14" fillId="3" borderId="3" xfId="0" applyNumberFormat="1" applyFont="1" applyFill="1" applyBorder="1" applyAlignment="1">
      <alignment horizontal="center"/>
    </xf>
    <xf numFmtId="0" fontId="14" fillId="3" borderId="20" xfId="0" applyNumberFormat="1" applyFont="1" applyFill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0" fontId="24" fillId="3" borderId="3" xfId="0" applyNumberFormat="1" applyFont="1" applyFill="1" applyBorder="1" applyAlignment="1">
      <alignment horizontal="center"/>
    </xf>
    <xf numFmtId="0" fontId="24" fillId="3" borderId="30" xfId="0" applyFont="1" applyFill="1" applyBorder="1" applyAlignment="1" applyProtection="1">
      <alignment horizontal="center"/>
      <protection locked="0"/>
    </xf>
    <xf numFmtId="0" fontId="15" fillId="3" borderId="31" xfId="0" applyFont="1" applyFill="1" applyBorder="1" applyAlignment="1" applyProtection="1">
      <alignment horizontal="center"/>
      <protection locked="0"/>
    </xf>
    <xf numFmtId="0" fontId="14" fillId="3" borderId="31" xfId="0" applyFont="1" applyFill="1" applyBorder="1" applyAlignment="1" applyProtection="1">
      <alignment horizontal="center"/>
      <protection locked="0"/>
    </xf>
    <xf numFmtId="0" fontId="15" fillId="3" borderId="32" xfId="0" applyFont="1" applyFill="1" applyBorder="1" applyAlignment="1" applyProtection="1">
      <alignment horizontal="center"/>
      <protection locked="0"/>
    </xf>
    <xf numFmtId="0" fontId="24" fillId="3" borderId="31" xfId="0" applyFont="1" applyFill="1" applyBorder="1" applyAlignment="1" applyProtection="1">
      <alignment horizontal="center"/>
      <protection locked="0"/>
    </xf>
    <xf numFmtId="2" fontId="24" fillId="3" borderId="3" xfId="0" applyNumberFormat="1" applyFont="1" applyFill="1" applyBorder="1" applyAlignment="1" applyProtection="1">
      <alignment horizontal="center"/>
      <protection locked="0"/>
    </xf>
    <xf numFmtId="2" fontId="24" fillId="8" borderId="3" xfId="0" applyNumberFormat="1" applyFont="1" applyFill="1" applyBorder="1" applyAlignment="1" applyProtection="1">
      <alignment horizontal="center"/>
      <protection locked="0"/>
    </xf>
    <xf numFmtId="2" fontId="25" fillId="9" borderId="2" xfId="0" applyNumberFormat="1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2" fontId="14" fillId="4" borderId="3" xfId="0" applyNumberFormat="1" applyFont="1" applyFill="1" applyBorder="1" applyAlignment="1">
      <alignment/>
    </xf>
    <xf numFmtId="2" fontId="25" fillId="9" borderId="3" xfId="0" applyNumberFormat="1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25" fillId="9" borderId="20" xfId="0" applyNumberFormat="1" applyFont="1" applyFill="1" applyBorder="1" applyAlignment="1">
      <alignment/>
    </xf>
    <xf numFmtId="2" fontId="15" fillId="0" borderId="3" xfId="0" applyNumberFormat="1" applyFont="1" applyFill="1" applyBorder="1" applyAlignment="1" applyProtection="1">
      <alignment horizontal="center"/>
      <protection locked="0"/>
    </xf>
    <xf numFmtId="2" fontId="25" fillId="10" borderId="3" xfId="0" applyNumberFormat="1" applyFont="1" applyFill="1" applyBorder="1" applyAlignment="1">
      <alignment/>
    </xf>
    <xf numFmtId="2" fontId="18" fillId="3" borderId="3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6" fillId="8" borderId="3" xfId="0" applyNumberFormat="1" applyFont="1" applyFill="1" applyBorder="1" applyAlignment="1" applyProtection="1">
      <alignment horizontal="center"/>
      <protection locked="0"/>
    </xf>
    <xf numFmtId="2" fontId="24" fillId="3" borderId="2" xfId="0" applyNumberFormat="1" applyFont="1" applyFill="1" applyBorder="1" applyAlignment="1">
      <alignment/>
    </xf>
    <xf numFmtId="2" fontId="15" fillId="3" borderId="2" xfId="0" applyNumberFormat="1" applyFont="1" applyFill="1" applyBorder="1" applyAlignment="1">
      <alignment/>
    </xf>
    <xf numFmtId="2" fontId="24" fillId="8" borderId="3" xfId="0" applyNumberFormat="1" applyFont="1" applyFill="1" applyBorder="1" applyAlignment="1">
      <alignment/>
    </xf>
    <xf numFmtId="173" fontId="15" fillId="2" borderId="33" xfId="0" applyNumberFormat="1" applyFont="1" applyFill="1" applyBorder="1" applyAlignment="1">
      <alignment horizontal="center"/>
    </xf>
    <xf numFmtId="173" fontId="15" fillId="2" borderId="3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2" fontId="24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W62"/>
  <sheetViews>
    <sheetView showGridLines="0" tabSelected="1" zoomScale="73" zoomScaleNormal="73" workbookViewId="0" topLeftCell="A2">
      <selection activeCell="AH12" sqref="AH12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6.57421875" style="7" customWidth="1"/>
    <col min="4" max="4" width="11.140625" style="11" customWidth="1"/>
    <col min="5" max="5" width="3.00390625" style="9" hidden="1" customWidth="1"/>
    <col min="6" max="6" width="8.28125" style="7" customWidth="1"/>
    <col min="7" max="7" width="8.28125" style="8" customWidth="1"/>
    <col min="8" max="8" width="8.28125" style="9" hidden="1" customWidth="1"/>
    <col min="9" max="9" width="8.28125" style="7" customWidth="1"/>
    <col min="10" max="10" width="8.28125" style="8" customWidth="1"/>
    <col min="11" max="11" width="8.28125" style="10" hidden="1" customWidth="1"/>
    <col min="12" max="12" width="8.28125" style="7" hidden="1" customWidth="1"/>
    <col min="13" max="13" width="8.28125" style="11" hidden="1" customWidth="1"/>
    <col min="14" max="14" width="8.28125" style="7" customWidth="1"/>
    <col min="15" max="15" width="8.28125" style="8" customWidth="1"/>
    <col min="16" max="16" width="8.28125" style="9" hidden="1" customWidth="1"/>
    <col min="17" max="17" width="8.28125" style="7" customWidth="1"/>
    <col min="18" max="18" width="8.28125" style="8" customWidth="1"/>
    <col min="19" max="19" width="7.421875" style="9" hidden="1" customWidth="1"/>
    <col min="20" max="20" width="6.7109375" style="9" hidden="1" customWidth="1"/>
    <col min="21" max="22" width="6.7109375" style="9" customWidth="1"/>
    <col min="23" max="23" width="6.7109375" style="6" customWidth="1"/>
    <col min="24" max="24" width="4.281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12.421875" style="12" customWidth="1"/>
    <col min="33" max="33" width="3.28125" style="52" customWidth="1"/>
    <col min="34" max="38" width="55.7109375" style="4" customWidth="1"/>
    <col min="39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4"/>
      <c r="C3" s="65"/>
      <c r="D3" s="65"/>
      <c r="E3" s="66"/>
      <c r="F3" s="67"/>
      <c r="G3" s="67"/>
      <c r="H3" s="66"/>
      <c r="I3" s="68"/>
      <c r="J3" s="68"/>
      <c r="K3" s="66"/>
      <c r="L3" s="66"/>
      <c r="M3" s="66"/>
      <c r="N3" s="69"/>
      <c r="O3" s="69"/>
      <c r="P3" s="66"/>
      <c r="Q3" s="70"/>
      <c r="R3" s="70"/>
      <c r="S3" s="71" t="s">
        <v>11</v>
      </c>
      <c r="T3" s="71" t="s">
        <v>11</v>
      </c>
      <c r="U3" s="71" t="s">
        <v>11</v>
      </c>
      <c r="V3" s="71" t="s">
        <v>11</v>
      </c>
      <c r="W3" s="72" t="s">
        <v>7</v>
      </c>
      <c r="X3" s="72" t="s">
        <v>45</v>
      </c>
      <c r="Y3" s="71" t="s">
        <v>6</v>
      </c>
      <c r="Z3" s="71" t="s">
        <v>6</v>
      </c>
      <c r="AA3" s="71" t="s">
        <v>15</v>
      </c>
      <c r="AB3" s="71" t="s">
        <v>15</v>
      </c>
      <c r="AC3" s="71" t="s">
        <v>6</v>
      </c>
      <c r="AD3" s="72" t="s">
        <v>7</v>
      </c>
      <c r="AE3" s="73"/>
      <c r="AF3" s="90" t="s">
        <v>22</v>
      </c>
      <c r="AG3" s="48"/>
      <c r="AH3" s="13"/>
    </row>
    <row r="4" spans="1:34" s="2" customFormat="1" ht="27.75" customHeight="1" thickBot="1">
      <c r="A4" s="26"/>
      <c r="B4" s="74" t="s">
        <v>0</v>
      </c>
      <c r="C4" s="75" t="s">
        <v>10</v>
      </c>
      <c r="D4" s="76" t="s">
        <v>14</v>
      </c>
      <c r="E4" s="76">
        <v>1</v>
      </c>
      <c r="F4" s="77" t="s">
        <v>8</v>
      </c>
      <c r="G4" s="78" t="s">
        <v>4</v>
      </c>
      <c r="H4" s="79">
        <v>2</v>
      </c>
      <c r="I4" s="80" t="s">
        <v>8</v>
      </c>
      <c r="J4" s="81" t="s">
        <v>4</v>
      </c>
      <c r="K4" s="79" t="s">
        <v>1</v>
      </c>
      <c r="L4" s="79" t="s">
        <v>2</v>
      </c>
      <c r="M4" s="79">
        <v>3</v>
      </c>
      <c r="N4" s="112" t="s">
        <v>8</v>
      </c>
      <c r="O4" s="113" t="s">
        <v>4</v>
      </c>
      <c r="P4" s="79">
        <v>4</v>
      </c>
      <c r="Q4" s="82" t="s">
        <v>8</v>
      </c>
      <c r="R4" s="83" t="s">
        <v>4</v>
      </c>
      <c r="S4" s="84" t="s">
        <v>13</v>
      </c>
      <c r="T4" s="84" t="s">
        <v>20</v>
      </c>
      <c r="U4" s="84" t="s">
        <v>21</v>
      </c>
      <c r="V4" s="84" t="s">
        <v>12</v>
      </c>
      <c r="W4" s="85" t="s">
        <v>17</v>
      </c>
      <c r="X4" s="86" t="s">
        <v>46</v>
      </c>
      <c r="Y4" s="85" t="s">
        <v>3</v>
      </c>
      <c r="Z4" s="86" t="s">
        <v>5</v>
      </c>
      <c r="AA4" s="87" t="s">
        <v>6</v>
      </c>
      <c r="AB4" s="87" t="s">
        <v>16</v>
      </c>
      <c r="AC4" s="128" t="s">
        <v>19</v>
      </c>
      <c r="AD4" s="87" t="s">
        <v>18</v>
      </c>
      <c r="AE4" s="85" t="s">
        <v>9</v>
      </c>
      <c r="AF4" s="88" t="s">
        <v>23</v>
      </c>
      <c r="AG4" s="47"/>
      <c r="AH4" s="13"/>
    </row>
    <row r="5" spans="1:34" ht="21" customHeight="1">
      <c r="A5" s="26"/>
      <c r="B5" s="104">
        <v>1</v>
      </c>
      <c r="C5" s="95" t="s">
        <v>31</v>
      </c>
      <c r="D5" s="91" t="s">
        <v>25</v>
      </c>
      <c r="E5" s="55">
        <v>18</v>
      </c>
      <c r="F5" s="27">
        <v>13.05</v>
      </c>
      <c r="G5" s="27">
        <v>9.05</v>
      </c>
      <c r="H5" s="27">
        <v>0</v>
      </c>
      <c r="I5" s="109">
        <v>18.15</v>
      </c>
      <c r="J5" s="27">
        <v>9.07</v>
      </c>
      <c r="K5" s="27">
        <v>0</v>
      </c>
      <c r="L5" s="27">
        <v>0</v>
      </c>
      <c r="M5" s="27">
        <v>0</v>
      </c>
      <c r="N5" s="109">
        <v>18.6</v>
      </c>
      <c r="O5" s="27">
        <v>8.75</v>
      </c>
      <c r="P5" s="27">
        <v>0</v>
      </c>
      <c r="Q5" s="109">
        <v>17.5</v>
      </c>
      <c r="R5" s="27">
        <v>9.36</v>
      </c>
      <c r="S5" s="28">
        <f aca="true" t="shared" si="0" ref="S5:S18">SUM(F5,I5,N5,Q5)</f>
        <v>67.3</v>
      </c>
      <c r="T5" s="28">
        <f aca="true" t="shared" si="1" ref="T5:T18">MIN(F5,I5,N5,Q5)</f>
        <v>13.05</v>
      </c>
      <c r="U5" s="28">
        <f aca="true" t="shared" si="2" ref="U5:U18">MAX(F5,I5,N5,Q5)</f>
        <v>18.6</v>
      </c>
      <c r="V5" s="30">
        <f aca="true" t="shared" si="3" ref="V5:V18">SUM(S5-T5)</f>
        <v>54.25</v>
      </c>
      <c r="W5" s="28">
        <f aca="true" t="shared" si="4" ref="W5:W18">MIN(G5,J5,O5,R5)</f>
        <v>8.75</v>
      </c>
      <c r="X5" s="102">
        <v>1</v>
      </c>
      <c r="Y5" s="111">
        <f aca="true" t="shared" si="5" ref="Y5:Y18">MAX(F5,I5,N5,Q5)</f>
        <v>18.6</v>
      </c>
      <c r="Z5" s="28">
        <f aca="true" t="shared" si="6" ref="Z5:Z18">AVERAGE(,F5,I5,N5,Q5)</f>
        <v>13.459999999999999</v>
      </c>
      <c r="AA5" s="111">
        <v>19.05</v>
      </c>
      <c r="AB5" s="28">
        <v>8.86</v>
      </c>
      <c r="AC5" s="123">
        <f aca="true" t="shared" si="7" ref="AC5:AC18">MAX(U5,AA5)</f>
        <v>19.05</v>
      </c>
      <c r="AD5" s="124">
        <f aca="true" t="shared" si="8" ref="AD5:AD18">MIN(W5,AB5)</f>
        <v>8.75</v>
      </c>
      <c r="AE5" s="43">
        <v>135.33</v>
      </c>
      <c r="AF5" s="29">
        <f aca="true" t="shared" si="9" ref="AF5:AF18">SUM(3600/AD5*AE5/5280)</f>
        <v>10.545194805194805</v>
      </c>
      <c r="AG5" s="49"/>
      <c r="AH5" s="13"/>
    </row>
    <row r="6" spans="1:34" ht="21" customHeight="1">
      <c r="A6" s="26"/>
      <c r="B6" s="105">
        <v>2</v>
      </c>
      <c r="C6" s="97" t="s">
        <v>35</v>
      </c>
      <c r="D6" s="93" t="s">
        <v>25</v>
      </c>
      <c r="E6" s="56">
        <v>17</v>
      </c>
      <c r="F6" s="109">
        <v>17.3</v>
      </c>
      <c r="G6" s="122">
        <v>8.46</v>
      </c>
      <c r="H6" s="27">
        <v>0</v>
      </c>
      <c r="I6" s="27">
        <v>15.05</v>
      </c>
      <c r="J6" s="121">
        <v>8.97</v>
      </c>
      <c r="K6" s="27">
        <v>0</v>
      </c>
      <c r="L6" s="27">
        <v>0</v>
      </c>
      <c r="M6" s="27">
        <v>0</v>
      </c>
      <c r="N6" s="27">
        <v>16.45</v>
      </c>
      <c r="O6" s="27">
        <v>8.91</v>
      </c>
      <c r="P6" s="27">
        <v>0</v>
      </c>
      <c r="Q6" s="27">
        <v>13.55</v>
      </c>
      <c r="R6" s="122">
        <v>8.7</v>
      </c>
      <c r="S6" s="30">
        <f t="shared" si="0"/>
        <v>62.349999999999994</v>
      </c>
      <c r="T6" s="30">
        <f t="shared" si="1"/>
        <v>13.55</v>
      </c>
      <c r="U6" s="30">
        <f t="shared" si="2"/>
        <v>17.3</v>
      </c>
      <c r="V6" s="30">
        <f t="shared" si="3"/>
        <v>48.8</v>
      </c>
      <c r="W6" s="30">
        <f t="shared" si="4"/>
        <v>8.46</v>
      </c>
      <c r="X6" s="100">
        <v>5</v>
      </c>
      <c r="Y6" s="114">
        <f t="shared" si="5"/>
        <v>17.3</v>
      </c>
      <c r="Z6" s="30">
        <f t="shared" si="6"/>
        <v>12.469999999999999</v>
      </c>
      <c r="AA6" s="116">
        <v>18.6</v>
      </c>
      <c r="AB6" s="30">
        <v>9.05</v>
      </c>
      <c r="AC6" s="30">
        <f t="shared" si="7"/>
        <v>18.6</v>
      </c>
      <c r="AD6" s="125">
        <f t="shared" si="8"/>
        <v>8.46</v>
      </c>
      <c r="AE6" s="44">
        <v>135.33</v>
      </c>
      <c r="AF6" s="126">
        <f t="shared" si="9"/>
        <v>10.906673114119924</v>
      </c>
      <c r="AG6" s="49"/>
      <c r="AH6" s="13"/>
    </row>
    <row r="7" spans="1:34" s="5" customFormat="1" ht="21" customHeight="1" thickBot="1">
      <c r="A7" s="26"/>
      <c r="B7" s="105">
        <v>3</v>
      </c>
      <c r="C7" s="97" t="s">
        <v>32</v>
      </c>
      <c r="D7" s="93" t="s">
        <v>25</v>
      </c>
      <c r="E7" s="56">
        <v>14</v>
      </c>
      <c r="F7" s="27">
        <v>17.05</v>
      </c>
      <c r="G7" s="27">
        <v>9.58</v>
      </c>
      <c r="H7" s="27">
        <v>0</v>
      </c>
      <c r="I7" s="27">
        <v>17</v>
      </c>
      <c r="J7" s="27">
        <v>9.49</v>
      </c>
      <c r="K7" s="27">
        <v>0</v>
      </c>
      <c r="L7" s="27">
        <v>0</v>
      </c>
      <c r="M7" s="27">
        <v>0</v>
      </c>
      <c r="N7" s="27">
        <v>18.1</v>
      </c>
      <c r="O7" s="27">
        <v>9.01</v>
      </c>
      <c r="P7" s="27">
        <v>0</v>
      </c>
      <c r="Q7" s="27">
        <v>14.45</v>
      </c>
      <c r="R7" s="27">
        <v>9.75</v>
      </c>
      <c r="S7" s="30">
        <f t="shared" si="0"/>
        <v>66.6</v>
      </c>
      <c r="T7" s="30">
        <f t="shared" si="1"/>
        <v>14.45</v>
      </c>
      <c r="U7" s="30">
        <f t="shared" si="2"/>
        <v>18.1</v>
      </c>
      <c r="V7" s="30">
        <f t="shared" si="3"/>
        <v>52.14999999999999</v>
      </c>
      <c r="W7" s="30">
        <f t="shared" si="4"/>
        <v>9.01</v>
      </c>
      <c r="X7" s="100">
        <v>2</v>
      </c>
      <c r="Y7" s="115">
        <f t="shared" si="5"/>
        <v>18.1</v>
      </c>
      <c r="Z7" s="30">
        <f t="shared" si="6"/>
        <v>13.319999999999999</v>
      </c>
      <c r="AA7" s="114">
        <v>17.55</v>
      </c>
      <c r="AB7" s="30">
        <v>9.01</v>
      </c>
      <c r="AC7" s="30">
        <f t="shared" si="7"/>
        <v>18.1</v>
      </c>
      <c r="AD7" s="30">
        <f t="shared" si="8"/>
        <v>9.01</v>
      </c>
      <c r="AE7" s="44">
        <v>135.33</v>
      </c>
      <c r="AF7" s="126">
        <f t="shared" si="9"/>
        <v>10.240893956210273</v>
      </c>
      <c r="AG7" s="49"/>
      <c r="AH7" s="13"/>
    </row>
    <row r="8" spans="1:34" s="3" customFormat="1" ht="21" customHeight="1">
      <c r="A8" s="26"/>
      <c r="B8" s="105">
        <v>4</v>
      </c>
      <c r="C8" s="96" t="s">
        <v>33</v>
      </c>
      <c r="D8" s="93" t="s">
        <v>25</v>
      </c>
      <c r="E8" s="56"/>
      <c r="F8" s="27">
        <v>17.15</v>
      </c>
      <c r="G8" s="27">
        <v>9.35</v>
      </c>
      <c r="H8" s="27">
        <v>0</v>
      </c>
      <c r="I8" s="27">
        <v>16.9</v>
      </c>
      <c r="J8" s="27">
        <v>9.16</v>
      </c>
      <c r="K8" s="27">
        <v>0</v>
      </c>
      <c r="L8" s="27">
        <v>0</v>
      </c>
      <c r="M8" s="27">
        <v>0</v>
      </c>
      <c r="N8" s="27">
        <v>17.95</v>
      </c>
      <c r="O8" s="121">
        <v>8.73</v>
      </c>
      <c r="P8" s="27">
        <v>0</v>
      </c>
      <c r="Q8" s="27">
        <v>15.05</v>
      </c>
      <c r="R8" s="27">
        <v>9.36</v>
      </c>
      <c r="S8" s="30">
        <f t="shared" si="0"/>
        <v>67.05</v>
      </c>
      <c r="T8" s="30">
        <f t="shared" si="1"/>
        <v>15.05</v>
      </c>
      <c r="U8" s="30">
        <f t="shared" si="2"/>
        <v>17.95</v>
      </c>
      <c r="V8" s="30">
        <f t="shared" si="3"/>
        <v>52</v>
      </c>
      <c r="W8" s="30">
        <f t="shared" si="4"/>
        <v>8.73</v>
      </c>
      <c r="X8" s="100">
        <v>3</v>
      </c>
      <c r="Y8" s="115">
        <f t="shared" si="5"/>
        <v>17.95</v>
      </c>
      <c r="Z8" s="30">
        <f t="shared" si="6"/>
        <v>13.41</v>
      </c>
      <c r="AA8" s="119">
        <v>16.05</v>
      </c>
      <c r="AB8" s="30">
        <v>9.34</v>
      </c>
      <c r="AC8" s="30">
        <f t="shared" si="7"/>
        <v>17.95</v>
      </c>
      <c r="AD8" s="30">
        <f t="shared" si="8"/>
        <v>8.73</v>
      </c>
      <c r="AE8" s="44">
        <v>135.33</v>
      </c>
      <c r="AF8" s="126">
        <f t="shared" si="9"/>
        <v>10.569353327085286</v>
      </c>
      <c r="AG8" s="49"/>
      <c r="AH8" s="13"/>
    </row>
    <row r="9" spans="1:34" ht="21" customHeight="1">
      <c r="A9" s="26"/>
      <c r="B9" s="106">
        <v>5</v>
      </c>
      <c r="C9" s="96" t="s">
        <v>34</v>
      </c>
      <c r="D9" s="92" t="s">
        <v>25</v>
      </c>
      <c r="E9" s="56">
        <v>15</v>
      </c>
      <c r="F9" s="27">
        <v>16.15</v>
      </c>
      <c r="G9" s="27">
        <v>10.39</v>
      </c>
      <c r="H9" s="27">
        <v>0</v>
      </c>
      <c r="I9" s="27">
        <v>14.7</v>
      </c>
      <c r="J9" s="27">
        <v>10.85</v>
      </c>
      <c r="K9" s="27">
        <v>0</v>
      </c>
      <c r="L9" s="27">
        <v>0</v>
      </c>
      <c r="M9" s="27">
        <v>0</v>
      </c>
      <c r="N9" s="27">
        <v>16.7</v>
      </c>
      <c r="O9" s="27">
        <v>9.83</v>
      </c>
      <c r="P9" s="27">
        <v>0</v>
      </c>
      <c r="Q9" s="27">
        <v>16.1</v>
      </c>
      <c r="R9" s="27">
        <v>10.19</v>
      </c>
      <c r="S9" s="30">
        <f t="shared" si="0"/>
        <v>63.65</v>
      </c>
      <c r="T9" s="30">
        <f t="shared" si="1"/>
        <v>14.7</v>
      </c>
      <c r="U9" s="30">
        <f t="shared" si="2"/>
        <v>16.7</v>
      </c>
      <c r="V9" s="30">
        <f t="shared" si="3"/>
        <v>48.95</v>
      </c>
      <c r="W9" s="30">
        <f t="shared" si="4"/>
        <v>9.83</v>
      </c>
      <c r="X9" s="100">
        <v>4</v>
      </c>
      <c r="Y9" s="115">
        <f t="shared" si="5"/>
        <v>16.7</v>
      </c>
      <c r="Z9" s="30">
        <f t="shared" si="6"/>
        <v>12.73</v>
      </c>
      <c r="AA9" s="114">
        <v>17.05</v>
      </c>
      <c r="AB9" s="30">
        <v>10</v>
      </c>
      <c r="AC9" s="30">
        <f t="shared" si="7"/>
        <v>17.05</v>
      </c>
      <c r="AD9" s="30">
        <f t="shared" si="8"/>
        <v>9.83</v>
      </c>
      <c r="AE9" s="44">
        <v>135.33</v>
      </c>
      <c r="AF9" s="126">
        <f t="shared" si="9"/>
        <v>9.386617959863129</v>
      </c>
      <c r="AG9" s="49"/>
      <c r="AH9" s="13"/>
    </row>
    <row r="10" spans="1:34" ht="21" customHeight="1">
      <c r="A10" s="26"/>
      <c r="B10" s="105">
        <v>6</v>
      </c>
      <c r="C10" s="97" t="s">
        <v>37</v>
      </c>
      <c r="D10" s="93" t="s">
        <v>25</v>
      </c>
      <c r="E10" s="56"/>
      <c r="F10" s="27">
        <v>15.15</v>
      </c>
      <c r="G10" s="27">
        <v>10.68</v>
      </c>
      <c r="H10" s="27">
        <v>0</v>
      </c>
      <c r="I10" s="27">
        <v>16.65</v>
      </c>
      <c r="J10" s="27">
        <v>9.78</v>
      </c>
      <c r="K10" s="27">
        <v>0</v>
      </c>
      <c r="L10" s="27">
        <v>0</v>
      </c>
      <c r="M10" s="27">
        <v>0</v>
      </c>
      <c r="N10" s="27">
        <v>6.5</v>
      </c>
      <c r="O10" s="27">
        <v>10.97</v>
      </c>
      <c r="P10" s="27">
        <v>0</v>
      </c>
      <c r="Q10" s="27">
        <v>13.45</v>
      </c>
      <c r="R10" s="27">
        <v>10.61</v>
      </c>
      <c r="S10" s="30">
        <f t="shared" si="0"/>
        <v>51.75</v>
      </c>
      <c r="T10" s="30">
        <f t="shared" si="1"/>
        <v>6.5</v>
      </c>
      <c r="U10" s="30">
        <f t="shared" si="2"/>
        <v>16.65</v>
      </c>
      <c r="V10" s="30">
        <f t="shared" si="3"/>
        <v>45.25</v>
      </c>
      <c r="W10" s="30">
        <f t="shared" si="4"/>
        <v>9.78</v>
      </c>
      <c r="X10" s="100">
        <v>7</v>
      </c>
      <c r="Y10" s="116">
        <f t="shared" si="5"/>
        <v>16.65</v>
      </c>
      <c r="Z10" s="30">
        <f t="shared" si="6"/>
        <v>10.35</v>
      </c>
      <c r="AA10" s="119">
        <v>13.4</v>
      </c>
      <c r="AB10" s="30">
        <v>9.54</v>
      </c>
      <c r="AC10" s="30">
        <f t="shared" si="7"/>
        <v>16.65</v>
      </c>
      <c r="AD10" s="30">
        <f t="shared" si="8"/>
        <v>9.54</v>
      </c>
      <c r="AE10" s="44">
        <v>135.33</v>
      </c>
      <c r="AF10" s="126">
        <f t="shared" si="9"/>
        <v>9.671955403087479</v>
      </c>
      <c r="AG10" s="49"/>
      <c r="AH10" s="13"/>
    </row>
    <row r="11" spans="1:34" s="2" customFormat="1" ht="21" customHeight="1">
      <c r="A11" s="26"/>
      <c r="B11" s="105">
        <v>7</v>
      </c>
      <c r="C11" s="97" t="s">
        <v>36</v>
      </c>
      <c r="D11" s="93" t="s">
        <v>25</v>
      </c>
      <c r="E11" s="56"/>
      <c r="F11" s="27">
        <v>16.2</v>
      </c>
      <c r="G11" s="27">
        <v>9.84</v>
      </c>
      <c r="H11" s="27">
        <v>0</v>
      </c>
      <c r="I11" s="27">
        <v>15</v>
      </c>
      <c r="J11" s="27">
        <v>10.84</v>
      </c>
      <c r="K11" s="27">
        <v>0</v>
      </c>
      <c r="L11" s="27">
        <v>0</v>
      </c>
      <c r="M11" s="27">
        <v>0</v>
      </c>
      <c r="N11" s="27">
        <v>15.15</v>
      </c>
      <c r="O11" s="27">
        <v>9.38</v>
      </c>
      <c r="P11" s="27">
        <v>0</v>
      </c>
      <c r="Q11" s="27">
        <v>11.45</v>
      </c>
      <c r="R11" s="27">
        <v>11.31</v>
      </c>
      <c r="S11" s="30">
        <f t="shared" si="0"/>
        <v>57.8</v>
      </c>
      <c r="T11" s="30">
        <f t="shared" si="1"/>
        <v>11.45</v>
      </c>
      <c r="U11" s="30">
        <f t="shared" si="2"/>
        <v>16.2</v>
      </c>
      <c r="V11" s="30">
        <f t="shared" si="3"/>
        <v>46.349999999999994</v>
      </c>
      <c r="W11" s="30">
        <f t="shared" si="4"/>
        <v>9.38</v>
      </c>
      <c r="X11" s="100">
        <v>6</v>
      </c>
      <c r="Y11" s="114">
        <f t="shared" si="5"/>
        <v>16.2</v>
      </c>
      <c r="Z11" s="30">
        <f t="shared" si="6"/>
        <v>11.559999999999999</v>
      </c>
      <c r="AA11" s="116">
        <v>12.6</v>
      </c>
      <c r="AB11" s="30">
        <v>10.92</v>
      </c>
      <c r="AC11" s="30">
        <f t="shared" si="7"/>
        <v>16.2</v>
      </c>
      <c r="AD11" s="30">
        <f t="shared" si="8"/>
        <v>9.38</v>
      </c>
      <c r="AE11" s="44">
        <v>135.33</v>
      </c>
      <c r="AF11" s="126">
        <f t="shared" si="9"/>
        <v>9.836935452607094</v>
      </c>
      <c r="AG11" s="49"/>
      <c r="AH11" s="13"/>
    </row>
    <row r="12" spans="1:34" s="2" customFormat="1" ht="21" customHeight="1">
      <c r="A12" s="26"/>
      <c r="B12" s="105">
        <v>8</v>
      </c>
      <c r="C12" s="97" t="s">
        <v>39</v>
      </c>
      <c r="D12" s="93" t="s">
        <v>25</v>
      </c>
      <c r="E12" s="56">
        <v>10</v>
      </c>
      <c r="F12" s="27">
        <v>13.45</v>
      </c>
      <c r="G12" s="27">
        <v>10.2</v>
      </c>
      <c r="H12" s="27">
        <v>0</v>
      </c>
      <c r="I12" s="27">
        <v>15.85</v>
      </c>
      <c r="J12" s="27">
        <v>9.33</v>
      </c>
      <c r="K12" s="27">
        <v>0</v>
      </c>
      <c r="L12" s="27">
        <v>0</v>
      </c>
      <c r="M12" s="27">
        <v>0</v>
      </c>
      <c r="N12" s="27">
        <v>15.45</v>
      </c>
      <c r="O12" s="27">
        <v>9.15</v>
      </c>
      <c r="P12" s="27">
        <v>0</v>
      </c>
      <c r="Q12" s="27">
        <v>13.05</v>
      </c>
      <c r="R12" s="27">
        <v>11.26</v>
      </c>
      <c r="S12" s="30">
        <f t="shared" si="0"/>
        <v>57.8</v>
      </c>
      <c r="T12" s="30">
        <f t="shared" si="1"/>
        <v>13.05</v>
      </c>
      <c r="U12" s="30">
        <f t="shared" si="2"/>
        <v>15.85</v>
      </c>
      <c r="V12" s="30">
        <f t="shared" si="3"/>
        <v>44.75</v>
      </c>
      <c r="W12" s="30">
        <f t="shared" si="4"/>
        <v>9.15</v>
      </c>
      <c r="X12" s="100">
        <v>9</v>
      </c>
      <c r="Y12" s="116">
        <f t="shared" si="5"/>
        <v>15.85</v>
      </c>
      <c r="Z12" s="30">
        <f t="shared" si="6"/>
        <v>11.559999999999999</v>
      </c>
      <c r="AA12" s="116">
        <v>16.6</v>
      </c>
      <c r="AB12" s="30">
        <v>9.24</v>
      </c>
      <c r="AC12" s="30">
        <f t="shared" si="7"/>
        <v>16.6</v>
      </c>
      <c r="AD12" s="30">
        <f t="shared" si="8"/>
        <v>9.15</v>
      </c>
      <c r="AE12" s="44">
        <v>135.33</v>
      </c>
      <c r="AF12" s="126">
        <f t="shared" si="9"/>
        <v>10.084202682563339</v>
      </c>
      <c r="AG12" s="49"/>
      <c r="AH12" s="13"/>
    </row>
    <row r="13" spans="1:34" s="2" customFormat="1" ht="21" customHeight="1">
      <c r="A13" s="26"/>
      <c r="B13" s="105">
        <v>9</v>
      </c>
      <c r="C13" s="97" t="s">
        <v>38</v>
      </c>
      <c r="D13" s="93" t="s">
        <v>25</v>
      </c>
      <c r="E13" s="56"/>
      <c r="F13" s="27">
        <v>14.45</v>
      </c>
      <c r="G13" s="27">
        <v>9.75</v>
      </c>
      <c r="H13" s="27">
        <v>0</v>
      </c>
      <c r="I13" s="27">
        <v>14.75</v>
      </c>
      <c r="J13" s="27">
        <v>10.05</v>
      </c>
      <c r="K13" s="27">
        <v>0</v>
      </c>
      <c r="L13" s="27">
        <v>0</v>
      </c>
      <c r="M13" s="27">
        <v>0</v>
      </c>
      <c r="N13" s="27">
        <v>15.9</v>
      </c>
      <c r="O13" s="27">
        <v>9.54</v>
      </c>
      <c r="P13" s="27">
        <v>0</v>
      </c>
      <c r="Q13" s="27">
        <v>13.05</v>
      </c>
      <c r="R13" s="27">
        <v>10.27</v>
      </c>
      <c r="S13" s="30">
        <f t="shared" si="0"/>
        <v>58.150000000000006</v>
      </c>
      <c r="T13" s="30">
        <f t="shared" si="1"/>
        <v>13.05</v>
      </c>
      <c r="U13" s="30">
        <f t="shared" si="2"/>
        <v>15.9</v>
      </c>
      <c r="V13" s="30">
        <f t="shared" si="3"/>
        <v>45.10000000000001</v>
      </c>
      <c r="W13" s="30">
        <f t="shared" si="4"/>
        <v>9.54</v>
      </c>
      <c r="X13" s="100">
        <v>8</v>
      </c>
      <c r="Y13" s="115">
        <f t="shared" si="5"/>
        <v>15.9</v>
      </c>
      <c r="Z13" s="30">
        <f t="shared" si="6"/>
        <v>11.63</v>
      </c>
      <c r="AA13" s="114">
        <v>15.3</v>
      </c>
      <c r="AB13" s="30">
        <v>9.83</v>
      </c>
      <c r="AC13" s="30">
        <f t="shared" si="7"/>
        <v>15.9</v>
      </c>
      <c r="AD13" s="30">
        <f t="shared" si="8"/>
        <v>9.54</v>
      </c>
      <c r="AE13" s="44">
        <v>135.33</v>
      </c>
      <c r="AF13" s="126">
        <f t="shared" si="9"/>
        <v>9.671955403087479</v>
      </c>
      <c r="AG13" s="49"/>
      <c r="AH13" s="13"/>
    </row>
    <row r="14" spans="1:34" s="2" customFormat="1" ht="21" customHeight="1">
      <c r="A14" s="26"/>
      <c r="B14" s="105">
        <v>10</v>
      </c>
      <c r="C14" s="97" t="s">
        <v>40</v>
      </c>
      <c r="D14" s="93" t="s">
        <v>25</v>
      </c>
      <c r="E14" s="56"/>
      <c r="F14" s="27">
        <v>16.2</v>
      </c>
      <c r="G14" s="27">
        <v>9.84</v>
      </c>
      <c r="H14" s="27">
        <v>0</v>
      </c>
      <c r="I14" s="27">
        <v>15.2</v>
      </c>
      <c r="J14" s="27">
        <v>10.39</v>
      </c>
      <c r="K14" s="27">
        <v>0</v>
      </c>
      <c r="L14" s="27">
        <v>0</v>
      </c>
      <c r="M14" s="27">
        <v>0</v>
      </c>
      <c r="N14" s="27">
        <v>12.1</v>
      </c>
      <c r="O14" s="27">
        <v>9.94</v>
      </c>
      <c r="P14" s="27">
        <v>0</v>
      </c>
      <c r="Q14" s="27">
        <v>13.05</v>
      </c>
      <c r="R14" s="27">
        <v>10.06</v>
      </c>
      <c r="S14" s="30">
        <f t="shared" si="0"/>
        <v>56.55</v>
      </c>
      <c r="T14" s="30">
        <f t="shared" si="1"/>
        <v>12.1</v>
      </c>
      <c r="U14" s="30">
        <f t="shared" si="2"/>
        <v>16.2</v>
      </c>
      <c r="V14" s="30">
        <f t="shared" si="3"/>
        <v>44.449999999999996</v>
      </c>
      <c r="W14" s="30">
        <f t="shared" si="4"/>
        <v>9.84</v>
      </c>
      <c r="X14" s="100">
        <v>10</v>
      </c>
      <c r="Y14" s="114">
        <f t="shared" si="5"/>
        <v>16.2</v>
      </c>
      <c r="Z14" s="30">
        <f t="shared" si="6"/>
        <v>11.309999999999999</v>
      </c>
      <c r="AA14" s="119">
        <v>13.05</v>
      </c>
      <c r="AB14" s="30">
        <v>11.15</v>
      </c>
      <c r="AC14" s="30">
        <f t="shared" si="7"/>
        <v>16.2</v>
      </c>
      <c r="AD14" s="30">
        <f t="shared" si="8"/>
        <v>9.84</v>
      </c>
      <c r="AE14" s="44">
        <v>135.33</v>
      </c>
      <c r="AF14" s="126">
        <f t="shared" si="9"/>
        <v>9.37707871396896</v>
      </c>
      <c r="AG14" s="49"/>
      <c r="AH14" s="13"/>
    </row>
    <row r="15" spans="1:34" s="2" customFormat="1" ht="21" customHeight="1">
      <c r="A15" s="26"/>
      <c r="B15" s="105">
        <v>11</v>
      </c>
      <c r="C15" s="97" t="s">
        <v>41</v>
      </c>
      <c r="D15" s="93" t="s">
        <v>25</v>
      </c>
      <c r="E15" s="56"/>
      <c r="F15" s="27">
        <v>10.3</v>
      </c>
      <c r="G15" s="27">
        <v>13.5</v>
      </c>
      <c r="H15" s="27">
        <v>0</v>
      </c>
      <c r="I15" s="27">
        <v>13.15</v>
      </c>
      <c r="J15" s="27">
        <v>11.13</v>
      </c>
      <c r="K15" s="27">
        <v>0</v>
      </c>
      <c r="L15" s="27">
        <v>0</v>
      </c>
      <c r="M15" s="27">
        <v>0</v>
      </c>
      <c r="N15" s="27">
        <v>14.35</v>
      </c>
      <c r="O15" s="27">
        <v>11.08</v>
      </c>
      <c r="P15" s="27">
        <v>0</v>
      </c>
      <c r="Q15" s="27">
        <v>11.35</v>
      </c>
      <c r="R15" s="27">
        <v>12.66</v>
      </c>
      <c r="S15" s="30">
        <f t="shared" si="0"/>
        <v>49.150000000000006</v>
      </c>
      <c r="T15" s="30">
        <f t="shared" si="1"/>
        <v>10.3</v>
      </c>
      <c r="U15" s="30">
        <f t="shared" si="2"/>
        <v>14.35</v>
      </c>
      <c r="V15" s="30">
        <f t="shared" si="3"/>
        <v>38.85000000000001</v>
      </c>
      <c r="W15" s="30">
        <f t="shared" si="4"/>
        <v>11.08</v>
      </c>
      <c r="X15" s="100">
        <v>11</v>
      </c>
      <c r="Y15" s="115">
        <f t="shared" si="5"/>
        <v>14.35</v>
      </c>
      <c r="Z15" s="30">
        <f t="shared" si="6"/>
        <v>9.830000000000002</v>
      </c>
      <c r="AA15" s="114">
        <v>13.25</v>
      </c>
      <c r="AB15" s="30">
        <v>12.34</v>
      </c>
      <c r="AC15" s="30">
        <f t="shared" si="7"/>
        <v>14.35</v>
      </c>
      <c r="AD15" s="30">
        <f t="shared" si="8"/>
        <v>11.08</v>
      </c>
      <c r="AE15" s="44">
        <v>135.33</v>
      </c>
      <c r="AF15" s="126">
        <f t="shared" si="9"/>
        <v>8.327658352477847</v>
      </c>
      <c r="AG15" s="49"/>
      <c r="AH15" s="13"/>
    </row>
    <row r="16" spans="1:34" s="2" customFormat="1" ht="21" customHeight="1">
      <c r="A16" s="26"/>
      <c r="B16" s="105">
        <v>12</v>
      </c>
      <c r="C16" s="98" t="s">
        <v>43</v>
      </c>
      <c r="D16" s="93" t="s">
        <v>25</v>
      </c>
      <c r="E16" s="56"/>
      <c r="F16" s="27">
        <v>11.1</v>
      </c>
      <c r="G16" s="27">
        <v>13.06</v>
      </c>
      <c r="H16" s="27">
        <v>0</v>
      </c>
      <c r="I16" s="27">
        <v>11.7</v>
      </c>
      <c r="J16" s="27">
        <v>13.32</v>
      </c>
      <c r="K16" s="27">
        <v>0</v>
      </c>
      <c r="L16" s="27">
        <v>0</v>
      </c>
      <c r="M16" s="27">
        <v>0</v>
      </c>
      <c r="N16" s="27">
        <v>5.9</v>
      </c>
      <c r="O16" s="27">
        <v>17.56</v>
      </c>
      <c r="P16" s="27">
        <v>0</v>
      </c>
      <c r="Q16" s="27">
        <v>9.25</v>
      </c>
      <c r="R16" s="27">
        <v>16.12</v>
      </c>
      <c r="S16" s="30">
        <f t="shared" si="0"/>
        <v>37.949999999999996</v>
      </c>
      <c r="T16" s="30">
        <f t="shared" si="1"/>
        <v>5.9</v>
      </c>
      <c r="U16" s="30">
        <f t="shared" si="2"/>
        <v>11.7</v>
      </c>
      <c r="V16" s="30">
        <f t="shared" si="3"/>
        <v>32.05</v>
      </c>
      <c r="W16" s="30">
        <f t="shared" si="4"/>
        <v>13.06</v>
      </c>
      <c r="X16" s="100">
        <v>13</v>
      </c>
      <c r="Y16" s="116">
        <f t="shared" si="5"/>
        <v>11.7</v>
      </c>
      <c r="Z16" s="30">
        <f t="shared" si="6"/>
        <v>7.589999999999999</v>
      </c>
      <c r="AA16" s="116">
        <v>12.45</v>
      </c>
      <c r="AB16" s="30">
        <v>12.07</v>
      </c>
      <c r="AC16" s="30">
        <f t="shared" si="7"/>
        <v>12.45</v>
      </c>
      <c r="AD16" s="30">
        <f t="shared" si="8"/>
        <v>12.07</v>
      </c>
      <c r="AE16" s="44">
        <v>135.33</v>
      </c>
      <c r="AF16" s="126">
        <f t="shared" si="9"/>
        <v>7.6446109813964</v>
      </c>
      <c r="AG16" s="49"/>
      <c r="AH16" s="13"/>
    </row>
    <row r="17" spans="1:34" s="2" customFormat="1" ht="21" customHeight="1">
      <c r="A17" s="26"/>
      <c r="B17" s="105">
        <v>13</v>
      </c>
      <c r="C17" s="98" t="s">
        <v>42</v>
      </c>
      <c r="D17" s="93" t="s">
        <v>25</v>
      </c>
      <c r="E17" s="56"/>
      <c r="F17" s="27">
        <v>11.15</v>
      </c>
      <c r="G17" s="27">
        <v>12.84</v>
      </c>
      <c r="H17" s="27">
        <v>0</v>
      </c>
      <c r="I17" s="27">
        <v>12.15</v>
      </c>
      <c r="J17" s="27">
        <v>10.44</v>
      </c>
      <c r="K17" s="27">
        <v>0</v>
      </c>
      <c r="L17" s="27">
        <v>0</v>
      </c>
      <c r="M17" s="27">
        <v>0</v>
      </c>
      <c r="N17" s="27">
        <v>10.05</v>
      </c>
      <c r="O17" s="120" t="s">
        <v>47</v>
      </c>
      <c r="P17" s="27">
        <v>0</v>
      </c>
      <c r="Q17" s="27">
        <v>10.6</v>
      </c>
      <c r="R17" s="27">
        <v>12.6</v>
      </c>
      <c r="S17" s="30">
        <f t="shared" si="0"/>
        <v>43.95</v>
      </c>
      <c r="T17" s="30">
        <f t="shared" si="1"/>
        <v>10.05</v>
      </c>
      <c r="U17" s="30">
        <f t="shared" si="2"/>
        <v>12.15</v>
      </c>
      <c r="V17" s="30">
        <f t="shared" si="3"/>
        <v>33.900000000000006</v>
      </c>
      <c r="W17" s="30">
        <f t="shared" si="4"/>
        <v>10.44</v>
      </c>
      <c r="X17" s="100">
        <v>12</v>
      </c>
      <c r="Y17" s="116">
        <f t="shared" si="5"/>
        <v>12.15</v>
      </c>
      <c r="Z17" s="30">
        <f t="shared" si="6"/>
        <v>8.790000000000001</v>
      </c>
      <c r="AA17" s="119">
        <v>12.05</v>
      </c>
      <c r="AB17" s="30">
        <v>11.81</v>
      </c>
      <c r="AC17" s="30">
        <f t="shared" si="7"/>
        <v>12.15</v>
      </c>
      <c r="AD17" s="30">
        <f t="shared" si="8"/>
        <v>10.44</v>
      </c>
      <c r="AE17" s="44">
        <v>135.33</v>
      </c>
      <c r="AF17" s="126">
        <f t="shared" si="9"/>
        <v>8.83816614420063</v>
      </c>
      <c r="AG17" s="49"/>
      <c r="AH17" s="13"/>
    </row>
    <row r="18" spans="1:34" s="2" customFormat="1" ht="21" customHeight="1">
      <c r="A18" s="26"/>
      <c r="B18" s="105">
        <v>14</v>
      </c>
      <c r="C18" s="97" t="s">
        <v>44</v>
      </c>
      <c r="D18" s="93" t="s">
        <v>25</v>
      </c>
      <c r="E18" s="56"/>
      <c r="F18" s="27">
        <v>10.4</v>
      </c>
      <c r="G18" s="27">
        <v>14.94</v>
      </c>
      <c r="H18" s="27">
        <v>0</v>
      </c>
      <c r="I18" s="27">
        <v>10.95</v>
      </c>
      <c r="J18" s="27">
        <v>14.97</v>
      </c>
      <c r="K18" s="27">
        <v>0</v>
      </c>
      <c r="L18" s="27">
        <v>0</v>
      </c>
      <c r="M18" s="27">
        <v>0</v>
      </c>
      <c r="N18" s="27">
        <v>4.05</v>
      </c>
      <c r="O18" s="27">
        <v>21.21</v>
      </c>
      <c r="P18" s="27">
        <v>0</v>
      </c>
      <c r="Q18" s="27">
        <v>10.05</v>
      </c>
      <c r="R18" s="27">
        <v>15.6</v>
      </c>
      <c r="S18" s="30">
        <f t="shared" si="0"/>
        <v>35.45</v>
      </c>
      <c r="T18" s="30">
        <f t="shared" si="1"/>
        <v>4.05</v>
      </c>
      <c r="U18" s="30">
        <f t="shared" si="2"/>
        <v>10.95</v>
      </c>
      <c r="V18" s="30">
        <f t="shared" si="3"/>
        <v>31.400000000000002</v>
      </c>
      <c r="W18" s="30">
        <f t="shared" si="4"/>
        <v>14.94</v>
      </c>
      <c r="X18" s="100">
        <v>14</v>
      </c>
      <c r="Y18" s="116">
        <f t="shared" si="5"/>
        <v>10.95</v>
      </c>
      <c r="Z18" s="30">
        <f t="shared" si="6"/>
        <v>7.090000000000001</v>
      </c>
      <c r="AA18" s="114">
        <v>11.25</v>
      </c>
      <c r="AB18" s="30">
        <v>13.84</v>
      </c>
      <c r="AC18" s="30">
        <f t="shared" si="7"/>
        <v>11.25</v>
      </c>
      <c r="AD18" s="30">
        <f t="shared" si="8"/>
        <v>13.84</v>
      </c>
      <c r="AE18" s="44">
        <v>135.33</v>
      </c>
      <c r="AF18" s="126">
        <f t="shared" si="9"/>
        <v>6.666940357330532</v>
      </c>
      <c r="AG18" s="49"/>
      <c r="AH18" s="13"/>
    </row>
    <row r="19" spans="1:34" s="2" customFormat="1" ht="12" customHeight="1">
      <c r="A19" s="26"/>
      <c r="B19" s="105"/>
      <c r="C19" s="97"/>
      <c r="D19" s="93"/>
      <c r="E19" s="5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0"/>
      <c r="T19" s="30"/>
      <c r="U19" s="30"/>
      <c r="V19" s="30"/>
      <c r="W19" s="30"/>
      <c r="X19" s="100"/>
      <c r="Y19" s="30"/>
      <c r="Z19" s="30"/>
      <c r="AA19" s="30"/>
      <c r="AB19" s="30"/>
      <c r="AC19" s="30"/>
      <c r="AD19" s="30"/>
      <c r="AE19" s="44"/>
      <c r="AF19" s="126"/>
      <c r="AG19" s="49"/>
      <c r="AH19" s="13"/>
    </row>
    <row r="20" spans="1:34" s="2" customFormat="1" ht="21" customHeight="1">
      <c r="A20" s="26"/>
      <c r="B20" s="108">
        <v>1</v>
      </c>
      <c r="C20" s="96" t="s">
        <v>27</v>
      </c>
      <c r="D20" s="92" t="s">
        <v>24</v>
      </c>
      <c r="E20" s="56"/>
      <c r="F20" s="110">
        <v>18.05</v>
      </c>
      <c r="G20" s="27">
        <v>8.82</v>
      </c>
      <c r="H20" s="27">
        <v>0</v>
      </c>
      <c r="I20" s="27">
        <v>17.95</v>
      </c>
      <c r="J20" s="27">
        <v>9.45</v>
      </c>
      <c r="K20" s="27">
        <v>0</v>
      </c>
      <c r="L20" s="27">
        <v>0</v>
      </c>
      <c r="M20" s="27">
        <v>0</v>
      </c>
      <c r="N20" s="118">
        <v>19.3</v>
      </c>
      <c r="O20" s="27">
        <v>8.97</v>
      </c>
      <c r="P20" s="27">
        <v>0</v>
      </c>
      <c r="Q20" s="27">
        <v>18.45</v>
      </c>
      <c r="R20" s="27">
        <v>9.11</v>
      </c>
      <c r="S20" s="30">
        <f>SUM(F20,I20,N20,Q20)</f>
        <v>73.75</v>
      </c>
      <c r="T20" s="30">
        <f>MIN(F20,I20,N20,Q20)</f>
        <v>17.95</v>
      </c>
      <c r="U20" s="30">
        <f>MAX(F20,I20,N20,Q20)</f>
        <v>19.3</v>
      </c>
      <c r="V20" s="30">
        <f>SUM(S20-T20)</f>
        <v>55.8</v>
      </c>
      <c r="W20" s="30">
        <f>MIN(G20,J20,O20,R20)</f>
        <v>8.82</v>
      </c>
      <c r="X20" s="100">
        <v>2</v>
      </c>
      <c r="Y20" s="115">
        <f>MAX(F20,I20,N20,Q20)</f>
        <v>19.3</v>
      </c>
      <c r="Z20" s="30">
        <f>AVERAGE(,F20,I20,N20,Q20)</f>
        <v>14.75</v>
      </c>
      <c r="AA20" s="114">
        <v>19.5</v>
      </c>
      <c r="AB20" s="30">
        <v>8.73</v>
      </c>
      <c r="AC20" s="125">
        <f>MAX(U20,AA20)</f>
        <v>19.5</v>
      </c>
      <c r="AD20" s="30">
        <f>MIN(W20,AB20)</f>
        <v>8.73</v>
      </c>
      <c r="AE20" s="44">
        <v>135.33</v>
      </c>
      <c r="AF20" s="126">
        <f>SUM(3600/AD20*AE20/5280)</f>
        <v>10.569353327085286</v>
      </c>
      <c r="AG20" s="49"/>
      <c r="AH20" s="13"/>
    </row>
    <row r="21" spans="1:34" s="2" customFormat="1" ht="21" customHeight="1">
      <c r="A21" s="26"/>
      <c r="B21" s="105">
        <v>2</v>
      </c>
      <c r="C21" s="97" t="s">
        <v>26</v>
      </c>
      <c r="D21" s="93" t="s">
        <v>24</v>
      </c>
      <c r="E21" s="56"/>
      <c r="F21" s="27">
        <v>17.35</v>
      </c>
      <c r="G21" s="121">
        <v>8.77</v>
      </c>
      <c r="H21" s="27">
        <v>0</v>
      </c>
      <c r="I21" s="27">
        <v>18.05</v>
      </c>
      <c r="J21" s="27">
        <v>8.89</v>
      </c>
      <c r="K21" s="27">
        <v>0</v>
      </c>
      <c r="L21" s="27">
        <v>0</v>
      </c>
      <c r="M21" s="27">
        <v>0</v>
      </c>
      <c r="N21" s="110">
        <v>19.35</v>
      </c>
      <c r="O21" s="122">
        <v>8.67</v>
      </c>
      <c r="P21" s="27">
        <v>0</v>
      </c>
      <c r="Q21" s="110">
        <v>19.3</v>
      </c>
      <c r="R21" s="121">
        <v>8.81</v>
      </c>
      <c r="S21" s="30">
        <f>SUM(F21,I21,N21,Q21)</f>
        <v>74.05000000000001</v>
      </c>
      <c r="T21" s="30">
        <f>MIN(F21,I21,N21,Q21)</f>
        <v>17.35</v>
      </c>
      <c r="U21" s="30">
        <f>MAX(F21,I21,N21,Q21)</f>
        <v>19.35</v>
      </c>
      <c r="V21" s="30">
        <f>SUM(S21-T21)</f>
        <v>56.70000000000001</v>
      </c>
      <c r="W21" s="30">
        <f>MIN(G21,J21,O21,R21)</f>
        <v>8.67</v>
      </c>
      <c r="X21" s="103">
        <v>1</v>
      </c>
      <c r="Y21" s="115">
        <f>MAX(F21,I21,N21,Q21)</f>
        <v>19.35</v>
      </c>
      <c r="Z21" s="30">
        <f>AVERAGE(,F21,I21,N21,Q21)</f>
        <v>14.810000000000002</v>
      </c>
      <c r="AA21" s="115">
        <v>18.75</v>
      </c>
      <c r="AB21" s="30">
        <v>8.67</v>
      </c>
      <c r="AC21" s="30">
        <f>MAX(U21,AA21)</f>
        <v>19.35</v>
      </c>
      <c r="AD21" s="30">
        <f>MIN(W21,AB21)</f>
        <v>8.67</v>
      </c>
      <c r="AE21" s="44">
        <v>135.33</v>
      </c>
      <c r="AF21" s="126">
        <f>SUM(3600/AD21*AE21/5280)</f>
        <v>10.64249764076754</v>
      </c>
      <c r="AG21" s="49"/>
      <c r="AH21" s="13"/>
    </row>
    <row r="22" spans="1:34" s="2" customFormat="1" ht="21" customHeight="1">
      <c r="A22" s="26"/>
      <c r="B22" s="105">
        <v>3</v>
      </c>
      <c r="C22" s="97" t="s">
        <v>28</v>
      </c>
      <c r="D22" s="93" t="s">
        <v>24</v>
      </c>
      <c r="E22" s="56"/>
      <c r="F22" s="27">
        <v>17.9</v>
      </c>
      <c r="G22" s="27">
        <v>8.86</v>
      </c>
      <c r="H22" s="27">
        <v>0</v>
      </c>
      <c r="I22" s="110">
        <v>19.05</v>
      </c>
      <c r="J22" s="122">
        <v>8.56</v>
      </c>
      <c r="K22" s="27">
        <v>0</v>
      </c>
      <c r="L22" s="27">
        <v>0</v>
      </c>
      <c r="M22" s="27">
        <v>0</v>
      </c>
      <c r="N22" s="27">
        <v>17.45</v>
      </c>
      <c r="O22" s="27">
        <v>8.92</v>
      </c>
      <c r="P22" s="27">
        <v>0</v>
      </c>
      <c r="Q22" s="27">
        <v>18.1</v>
      </c>
      <c r="R22" s="27">
        <v>8.94</v>
      </c>
      <c r="S22" s="30">
        <f>SUM(F22,I22,N22,Q22)</f>
        <v>72.5</v>
      </c>
      <c r="T22" s="30">
        <f>MIN(F22,I22,N22,Q22)</f>
        <v>17.45</v>
      </c>
      <c r="U22" s="30">
        <f>MAX(F22,I22,N22,Q22)</f>
        <v>19.05</v>
      </c>
      <c r="V22" s="30">
        <f>SUM(S22-T22)</f>
        <v>55.05</v>
      </c>
      <c r="W22" s="30">
        <f>MIN(G22,J22,O22,R22)</f>
        <v>8.56</v>
      </c>
      <c r="X22" s="100">
        <v>3</v>
      </c>
      <c r="Y22" s="116">
        <f>MAX(F22,I22,N22,Q22)</f>
        <v>19.05</v>
      </c>
      <c r="Z22" s="30">
        <f>AVERAGE(,F22,I22,N22,Q22)</f>
        <v>14.5</v>
      </c>
      <c r="AA22" s="116">
        <v>17.9</v>
      </c>
      <c r="AB22" s="30">
        <v>8.75</v>
      </c>
      <c r="AC22" s="30">
        <f>MAX(U22,AA22)</f>
        <v>19.05</v>
      </c>
      <c r="AD22" s="129">
        <f>MIN(W22,AB22)</f>
        <v>8.56</v>
      </c>
      <c r="AE22" s="44">
        <v>135.33</v>
      </c>
      <c r="AF22" s="126">
        <f>SUM(3600/AD22*AE22/5280)</f>
        <v>10.779258708581139</v>
      </c>
      <c r="AG22" s="49"/>
      <c r="AH22" s="13"/>
    </row>
    <row r="23" spans="1:34" s="2" customFormat="1" ht="21" customHeight="1">
      <c r="A23" s="26"/>
      <c r="B23" s="105">
        <v>4</v>
      </c>
      <c r="C23" s="97" t="s">
        <v>29</v>
      </c>
      <c r="D23" s="93" t="s">
        <v>24</v>
      </c>
      <c r="E23" s="56"/>
      <c r="F23" s="27">
        <v>17.15</v>
      </c>
      <c r="G23" s="27">
        <v>9.45</v>
      </c>
      <c r="H23" s="27">
        <v>0</v>
      </c>
      <c r="I23" s="27">
        <v>15.3</v>
      </c>
      <c r="J23" s="27">
        <v>9.35</v>
      </c>
      <c r="K23" s="27">
        <v>0</v>
      </c>
      <c r="L23" s="27">
        <v>0</v>
      </c>
      <c r="M23" s="27">
        <v>0</v>
      </c>
      <c r="N23" s="27">
        <v>17.55</v>
      </c>
      <c r="O23" s="27">
        <v>9.63</v>
      </c>
      <c r="P23" s="27">
        <v>0</v>
      </c>
      <c r="Q23" s="27">
        <v>16.45</v>
      </c>
      <c r="R23" s="27">
        <v>9.61</v>
      </c>
      <c r="S23" s="30">
        <f>SUM(F23,I23,N23,Q23)</f>
        <v>66.45</v>
      </c>
      <c r="T23" s="30">
        <f>MIN(F23,I23,N23,Q23)</f>
        <v>15.3</v>
      </c>
      <c r="U23" s="30">
        <f>MAX(F23,I23,N23,Q23)</f>
        <v>17.55</v>
      </c>
      <c r="V23" s="30">
        <f>SUM(S23-T23)</f>
        <v>51.150000000000006</v>
      </c>
      <c r="W23" s="30">
        <f>MIN(G23,J23,O23,R23)</f>
        <v>9.35</v>
      </c>
      <c r="X23" s="100">
        <v>4</v>
      </c>
      <c r="Y23" s="115">
        <f>MAX(F23,I23,N23,Q23)</f>
        <v>17.55</v>
      </c>
      <c r="Z23" s="30">
        <f>AVERAGE(,F23,I23,N23,Q23)</f>
        <v>13.290000000000001</v>
      </c>
      <c r="AA23" s="119">
        <v>15.6</v>
      </c>
      <c r="AB23" s="30">
        <v>9.96</v>
      </c>
      <c r="AC23" s="30">
        <f>MAX(U23,AA23)</f>
        <v>17.55</v>
      </c>
      <c r="AD23" s="30">
        <f>MIN(W23,AB23)</f>
        <v>9.35</v>
      </c>
      <c r="AE23" s="44">
        <v>135.33</v>
      </c>
      <c r="AF23" s="126">
        <f>SUM(3600/AD23*AE23/5280)</f>
        <v>9.86849781234808</v>
      </c>
      <c r="AG23" s="49"/>
      <c r="AH23" s="13"/>
    </row>
    <row r="24" spans="1:34" s="2" customFormat="1" ht="21" customHeight="1" thickBot="1">
      <c r="A24" s="26"/>
      <c r="B24" s="107">
        <v>5</v>
      </c>
      <c r="C24" s="99" t="s">
        <v>30</v>
      </c>
      <c r="D24" s="94" t="s">
        <v>24</v>
      </c>
      <c r="E24" s="57"/>
      <c r="F24" s="46">
        <v>12.2</v>
      </c>
      <c r="G24" s="46">
        <v>11.21</v>
      </c>
      <c r="H24" s="46">
        <v>0</v>
      </c>
      <c r="I24" s="46">
        <v>1.25</v>
      </c>
      <c r="J24" s="46">
        <v>13.98</v>
      </c>
      <c r="K24" s="46">
        <v>0</v>
      </c>
      <c r="L24" s="46">
        <v>0</v>
      </c>
      <c r="M24" s="46">
        <v>0</v>
      </c>
      <c r="N24" s="46">
        <v>14.15</v>
      </c>
      <c r="O24" s="46">
        <v>9.96</v>
      </c>
      <c r="P24" s="46">
        <v>0</v>
      </c>
      <c r="Q24" s="46">
        <v>13.5</v>
      </c>
      <c r="R24" s="46">
        <v>10.73</v>
      </c>
      <c r="S24" s="31">
        <f>SUM(F24,I24,N24,Q24)</f>
        <v>41.1</v>
      </c>
      <c r="T24" s="31">
        <f>MIN(F24,I24,N24,Q24)</f>
        <v>1.25</v>
      </c>
      <c r="U24" s="31">
        <f>MAX(F24,I24,N24,Q24)</f>
        <v>14.15</v>
      </c>
      <c r="V24" s="31">
        <f>SUM(S24-T24)</f>
        <v>39.85</v>
      </c>
      <c r="W24" s="31">
        <f>MIN(G24,J24,O24,R24)</f>
        <v>9.96</v>
      </c>
      <c r="X24" s="101">
        <v>5</v>
      </c>
      <c r="Y24" s="117">
        <f>MAX(F24,I24,N24,Q24)</f>
        <v>14.15</v>
      </c>
      <c r="Z24" s="31">
        <f>AVERAGE(,F24,I24,N24,Q24)</f>
        <v>8.22</v>
      </c>
      <c r="AA24" s="117">
        <v>11.45</v>
      </c>
      <c r="AB24" s="31">
        <v>11.56</v>
      </c>
      <c r="AC24" s="31">
        <f>MAX(U24,AA24)</f>
        <v>14.15</v>
      </c>
      <c r="AD24" s="31">
        <f>MIN(W24,AB24)</f>
        <v>9.96</v>
      </c>
      <c r="AE24" s="45">
        <v>135.33</v>
      </c>
      <c r="AF24" s="127">
        <f>SUM(3600/AD24*AE24/5280)</f>
        <v>9.264101861993428</v>
      </c>
      <c r="AG24" s="49"/>
      <c r="AH24" s="13"/>
    </row>
    <row r="25" spans="1:35" ht="11.25" customHeight="1" thickTop="1">
      <c r="A25" s="13"/>
      <c r="B25" s="32"/>
      <c r="C25" s="50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51"/>
      <c r="AF25" s="39"/>
      <c r="AG25" s="39"/>
      <c r="AH25" s="13"/>
      <c r="AI25" s="12"/>
    </row>
    <row r="26" spans="1:34" ht="26.25" customHeight="1">
      <c r="A26" s="13"/>
      <c r="B26" s="32"/>
      <c r="C26" s="59"/>
      <c r="D26" s="60"/>
      <c r="E26" s="59"/>
      <c r="F26" s="62"/>
      <c r="G26" s="61"/>
      <c r="H26" s="61"/>
      <c r="I26" s="63"/>
      <c r="J26" s="61"/>
      <c r="K26" s="61"/>
      <c r="L26" s="61"/>
      <c r="M26" s="61"/>
      <c r="N26" s="61"/>
      <c r="O26" s="61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51"/>
      <c r="AF26" s="39"/>
      <c r="AG26" s="39"/>
      <c r="AH26" s="54"/>
    </row>
    <row r="27" spans="1:49" s="5" customFormat="1" ht="25.5" customHeight="1" thickBot="1">
      <c r="A27" s="13"/>
      <c r="B27" s="32"/>
      <c r="C27" s="50"/>
      <c r="D27" s="89"/>
      <c r="E27" s="35"/>
      <c r="F27" s="36"/>
      <c r="G27" s="6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51"/>
      <c r="AF27" s="39"/>
      <c r="AG27" s="39"/>
      <c r="AH27" s="5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3" customFormat="1" ht="25.5" customHeight="1">
      <c r="A28" s="13"/>
      <c r="B28" s="32"/>
      <c r="C28" s="50"/>
      <c r="D28" s="41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51"/>
      <c r="AF28" s="39"/>
      <c r="AG28" s="3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25.5" customHeight="1">
      <c r="A29" s="13"/>
      <c r="B29" s="32"/>
      <c r="C29" s="50"/>
      <c r="D29" s="3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51"/>
      <c r="AF29" s="39"/>
      <c r="AG29" s="3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25.5" customHeight="1">
      <c r="A30" s="13"/>
      <c r="B30" s="32"/>
      <c r="C30" s="50"/>
      <c r="D30" s="41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51"/>
      <c r="AF30" s="39"/>
      <c r="AG30" s="39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5" customFormat="1" ht="25.5" customHeight="1" thickBot="1">
      <c r="A31" s="13"/>
      <c r="B31" s="32"/>
      <c r="C31" s="50"/>
      <c r="D31" s="4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51"/>
      <c r="AF31" s="39"/>
      <c r="AG31" s="3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3" customFormat="1" ht="25.5" customHeight="1">
      <c r="A32" s="13"/>
      <c r="B32" s="32"/>
      <c r="C32" s="50"/>
      <c r="D32" s="41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51"/>
      <c r="AF32" s="39"/>
      <c r="AG32" s="39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14.25" customHeight="1">
      <c r="A33" s="13"/>
      <c r="B33" s="32"/>
      <c r="C33" s="33"/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9"/>
      <c r="AG33" s="39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14.25" customHeight="1">
      <c r="A34" s="13"/>
      <c r="B34" s="40"/>
      <c r="C34" s="33"/>
      <c r="D34" s="41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39"/>
      <c r="AG34" s="39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5" customFormat="1" ht="14.25" customHeight="1" thickBot="1">
      <c r="A35" s="13"/>
      <c r="B35" s="32"/>
      <c r="C35" s="33"/>
      <c r="D35" s="41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9"/>
      <c r="AG35" s="39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3" customFormat="1" ht="14.25" customHeight="1">
      <c r="A36" s="13"/>
      <c r="B36" s="32"/>
      <c r="C36" s="33"/>
      <c r="D36" s="41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39"/>
      <c r="AG36" s="39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ht="14.25" customHeight="1">
      <c r="A37" s="13"/>
      <c r="B37" s="32"/>
      <c r="C37" s="33"/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39"/>
      <c r="AG37" s="39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ht="64.5" customHeight="1">
      <c r="A38" s="13"/>
      <c r="B38" s="32"/>
      <c r="C38" s="33"/>
      <c r="D38" s="4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39"/>
      <c r="AG38" s="39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2" customFormat="1" ht="14.25" customHeight="1">
      <c r="A39" s="13"/>
      <c r="B39" s="32"/>
      <c r="C39" s="33"/>
      <c r="D39" s="4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9"/>
      <c r="AG39" s="39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5" customFormat="1" ht="60" customHeight="1" thickBot="1">
      <c r="A40" s="13"/>
      <c r="B40" s="32"/>
      <c r="C40" s="33"/>
      <c r="D40" s="41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39"/>
      <c r="AG40" s="39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2:33" s="13" customFormat="1" ht="14.25" customHeight="1">
      <c r="B41" s="32"/>
      <c r="C41" s="33"/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39"/>
      <c r="AG41" s="39"/>
    </row>
    <row r="42" spans="1:33" ht="14.25" customHeight="1">
      <c r="A42" s="25"/>
      <c r="B42" s="32"/>
      <c r="C42" s="33"/>
      <c r="D42" s="4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42"/>
      <c r="AF42" s="39"/>
      <c r="AG42" s="39"/>
    </row>
    <row r="43" spans="1:33" ht="14.25" customHeight="1">
      <c r="A43" s="25"/>
      <c r="B43" s="32"/>
      <c r="C43" s="33"/>
      <c r="D43" s="4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42"/>
      <c r="AF43" s="39"/>
      <c r="AG43" s="39"/>
    </row>
    <row r="44" spans="1:33" s="2" customFormat="1" ht="14.25" customHeight="1">
      <c r="A44" s="13"/>
      <c r="B44" s="32"/>
      <c r="C44" s="33"/>
      <c r="D44" s="41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39"/>
      <c r="AG44" s="39"/>
    </row>
    <row r="45" spans="1:33" s="2" customFormat="1" ht="14.25" customHeight="1">
      <c r="A45" s="13"/>
      <c r="B45" s="32"/>
      <c r="C45" s="33"/>
      <c r="D45" s="34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39"/>
      <c r="AG45" s="39"/>
    </row>
    <row r="46" spans="1:33" ht="14.25" customHeight="1">
      <c r="A46" s="13"/>
      <c r="B46" s="32"/>
      <c r="C46" s="33"/>
      <c r="D46" s="41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9"/>
      <c r="AG46" s="39"/>
    </row>
    <row r="47" spans="1:33" ht="14.25" customHeight="1">
      <c r="A47" s="13"/>
      <c r="B47" s="32"/>
      <c r="C47" s="33"/>
      <c r="D47" s="41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39"/>
      <c r="AG47" s="39"/>
    </row>
    <row r="48" spans="1:33" ht="14.25" customHeight="1">
      <c r="A48" s="13"/>
      <c r="B48" s="32"/>
      <c r="C48" s="33"/>
      <c r="D48" s="41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8"/>
      <c r="AF48" s="39"/>
      <c r="AG48" s="39"/>
    </row>
    <row r="49" spans="1:33" ht="12.7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="1" customFormat="1" ht="12.75"/>
    <row r="51" s="1" customFormat="1" ht="12.75" hidden="1"/>
    <row r="52" s="1" customFormat="1" ht="12.75"/>
    <row r="53" s="1" customFormat="1" ht="12.75"/>
    <row r="54" s="1" customFormat="1" ht="57" customHeight="1"/>
    <row r="55" spans="2:30" s="1" customFormat="1" ht="48" customHeight="1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</row>
    <row r="59" spans="2:30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21"/>
      <c r="AB59" s="21"/>
      <c r="AC59" s="21"/>
      <c r="AD59" s="21"/>
    </row>
    <row r="60" spans="2:30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10"/>
      <c r="Y60" s="7"/>
      <c r="Z60" s="11"/>
      <c r="AA60" s="21"/>
      <c r="AB60" s="21"/>
      <c r="AC60" s="21"/>
      <c r="AD60" s="21"/>
    </row>
    <row r="61" spans="2:30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6"/>
      <c r="X61" s="10"/>
      <c r="Y61" s="7"/>
      <c r="Z61" s="11"/>
      <c r="AA61" s="21"/>
      <c r="AB61" s="21"/>
      <c r="AC61" s="21"/>
      <c r="AD61" s="21"/>
    </row>
    <row r="62" spans="2:33" s="1" customFormat="1" ht="12.75">
      <c r="B62" s="6"/>
      <c r="C62" s="7"/>
      <c r="D62" s="11"/>
      <c r="E62" s="9"/>
      <c r="F62" s="7"/>
      <c r="G62" s="8"/>
      <c r="H62" s="9"/>
      <c r="I62" s="7"/>
      <c r="J62" s="8"/>
      <c r="K62" s="10"/>
      <c r="L62" s="7"/>
      <c r="M62" s="11"/>
      <c r="N62" s="7"/>
      <c r="O62" s="8"/>
      <c r="P62" s="9"/>
      <c r="Q62" s="7"/>
      <c r="R62" s="8"/>
      <c r="S62" s="9"/>
      <c r="T62" s="9"/>
      <c r="U62" s="9"/>
      <c r="V62" s="9"/>
      <c r="W62" s="6"/>
      <c r="X62" s="10"/>
      <c r="Y62" s="7"/>
      <c r="Z62" s="11"/>
      <c r="AA62" s="9"/>
      <c r="AB62" s="9"/>
      <c r="AC62" s="9"/>
      <c r="AD62" s="9"/>
      <c r="AE62" s="12"/>
      <c r="AF62" s="12"/>
      <c r="AG62" s="52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2009-11-22T10:03:25Z</dcterms:modified>
  <cp:category/>
  <cp:version/>
  <cp:contentType/>
  <cp:contentStatus/>
</cp:coreProperties>
</file>