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EAHORC 2009 Month 01 PM Derby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<sst xmlns="http://schemas.openxmlformats.org/spreadsheetml/2006/main" count="91" uniqueCount="52">
  <si>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</si>
  <si>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</si>
  <si>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</si>
  <si>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</si>
  <si>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</si>
  <si>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</si>
  <si>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</si>
  <si>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</si>
  <si>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</si>
  <si>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</si>
  <si>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</si>
  <si>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</si>
  <si>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</si>
  <si>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</si>
  <si>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</si>
  <si>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</si>
  <si>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</si>
  <si>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</si>
  <si>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</si>
  <si>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</si>
  <si>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</si>
  <si>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</si>
  <si>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KMH</t>
  </si>
  <si>
    <t>AV speed</t>
  </si>
  <si>
    <t>GRID</t>
  </si>
  <si>
    <t>Q</t>
  </si>
  <si>
    <t>Nick Sismey</t>
  </si>
  <si>
    <t>Derby spec</t>
  </si>
  <si>
    <t>Jamie Sismey</t>
  </si>
  <si>
    <t>Phil Rees</t>
  </si>
  <si>
    <t>Alan Bullock</t>
  </si>
  <si>
    <t>Martin Allsop</t>
  </si>
  <si>
    <t>Claire Bullock</t>
  </si>
  <si>
    <t>Mod (p)</t>
  </si>
  <si>
    <t>Mod</t>
  </si>
  <si>
    <t>wizzard</t>
  </si>
  <si>
    <t>Wizzard</t>
  </si>
  <si>
    <t>Martin Hill</t>
  </si>
  <si>
    <t>Deane Walpole</t>
  </si>
  <si>
    <t>Jim Kelly</t>
  </si>
  <si>
    <t>Andy Whorton</t>
  </si>
  <si>
    <t>John Chell</t>
  </si>
  <si>
    <t>Tony Stacey</t>
  </si>
  <si>
    <t>Dave Rouse</t>
  </si>
  <si>
    <t>Roy Masters</t>
  </si>
  <si>
    <t>Glynn Williams</t>
  </si>
  <si>
    <t>Matthew Williams</t>
  </si>
  <si>
    <t>Sharnie Lye</t>
  </si>
  <si>
    <t>Rebecca Williams</t>
  </si>
  <si>
    <t>Ben Willams</t>
  </si>
  <si>
    <t>kevin Lye</t>
  </si>
  <si>
    <t>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</si>
</sst>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7.5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0"/>
    </font>
    <font>
      <b/>
      <sz val="11"/>
      <color indexed="6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medium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/>
    </xf>
    <xf numFmtId="173" fontId="15" fillId="2" borderId="19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/>
    </xf>
    <xf numFmtId="2" fontId="14" fillId="3" borderId="20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2" fontId="14" fillId="3" borderId="2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1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2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/>
      <protection locked="0"/>
    </xf>
    <xf numFmtId="0" fontId="0" fillId="2" borderId="23" xfId="0" applyFill="1" applyBorder="1" applyAlignment="1">
      <alignment/>
    </xf>
    <xf numFmtId="0" fontId="18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>
      <alignment/>
    </xf>
    <xf numFmtId="0" fontId="13" fillId="3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/>
    </xf>
    <xf numFmtId="0" fontId="11" fillId="4" borderId="25" xfId="0" applyFont="1" applyFill="1" applyBorder="1" applyAlignment="1">
      <alignment/>
    </xf>
    <xf numFmtId="0" fontId="11" fillId="5" borderId="25" xfId="0" applyFont="1" applyFill="1" applyBorder="1" applyAlignment="1">
      <alignment/>
    </xf>
    <xf numFmtId="0" fontId="11" fillId="6" borderId="25" xfId="0" applyFont="1" applyFill="1" applyBorder="1" applyAlignment="1">
      <alignment/>
    </xf>
    <xf numFmtId="0" fontId="10" fillId="3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/>
    </xf>
    <xf numFmtId="0" fontId="22" fillId="3" borderId="0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4" fillId="3" borderId="3" xfId="0" applyNumberFormat="1" applyFont="1" applyFill="1" applyBorder="1" applyAlignment="1">
      <alignment horizontal="center"/>
    </xf>
    <xf numFmtId="0" fontId="14" fillId="3" borderId="2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24" fillId="3" borderId="2" xfId="0" applyNumberFormat="1" applyFont="1" applyFill="1" applyBorder="1" applyAlignment="1">
      <alignment horizontal="center"/>
    </xf>
    <xf numFmtId="0" fontId="24" fillId="3" borderId="3" xfId="0" applyNumberFormat="1" applyFont="1" applyFill="1" applyBorder="1" applyAlignment="1">
      <alignment horizontal="center"/>
    </xf>
    <xf numFmtId="0" fontId="25" fillId="7" borderId="25" xfId="0" applyFont="1" applyFill="1" applyBorder="1" applyAlignment="1">
      <alignment/>
    </xf>
    <xf numFmtId="0" fontId="9" fillId="7" borderId="1" xfId="0" applyFont="1" applyFill="1" applyBorder="1" applyAlignment="1">
      <alignment horizontal="center"/>
    </xf>
    <xf numFmtId="0" fontId="23" fillId="3" borderId="2" xfId="0" applyFont="1" applyFill="1" applyBorder="1" applyAlignment="1" applyProtection="1">
      <alignment horizontal="left"/>
      <protection locked="0"/>
    </xf>
    <xf numFmtId="0" fontId="23" fillId="3" borderId="3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 horizontal="left"/>
      <protection locked="0"/>
    </xf>
    <xf numFmtId="0" fontId="23" fillId="3" borderId="20" xfId="0" applyFont="1" applyFill="1" applyBorder="1" applyAlignment="1" applyProtection="1">
      <alignment horizontal="left"/>
      <protection locked="0"/>
    </xf>
    <xf numFmtId="0" fontId="15" fillId="3" borderId="29" xfId="0" applyFont="1" applyFill="1" applyBorder="1" applyAlignment="1" applyProtection="1">
      <alignment horizontal="center"/>
      <protection locked="0"/>
    </xf>
    <xf numFmtId="0" fontId="24" fillId="3" borderId="29" xfId="0" applyFont="1" applyFill="1" applyBorder="1" applyAlignment="1" applyProtection="1">
      <alignment horizontal="center"/>
      <protection locked="0"/>
    </xf>
    <xf numFmtId="0" fontId="14" fillId="3" borderId="29" xfId="0" applyFont="1" applyFill="1" applyBorder="1" applyAlignment="1" applyProtection="1">
      <alignment horizontal="center"/>
      <protection locked="0"/>
    </xf>
    <xf numFmtId="0" fontId="15" fillId="3" borderId="3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0" fontId="24" fillId="3" borderId="31" xfId="0" applyFont="1" applyFill="1" applyBorder="1" applyAlignment="1" applyProtection="1">
      <alignment horizontal="center"/>
      <protection locked="0"/>
    </xf>
    <xf numFmtId="2" fontId="24" fillId="3" borderId="3" xfId="0" applyNumberFormat="1" applyFont="1" applyFill="1" applyBorder="1" applyAlignment="1" applyProtection="1">
      <alignment horizontal="center"/>
      <protection locked="0"/>
    </xf>
    <xf numFmtId="2" fontId="24" fillId="8" borderId="3" xfId="0" applyNumberFormat="1" applyFont="1" applyFill="1" applyBorder="1" applyAlignment="1" applyProtection="1">
      <alignment horizontal="center"/>
      <protection locked="0"/>
    </xf>
    <xf numFmtId="2" fontId="26" fillId="9" borderId="2" xfId="0" applyNumberFormat="1" applyFont="1" applyFill="1" applyBorder="1" applyAlignment="1">
      <alignment/>
    </xf>
    <xf numFmtId="2" fontId="26" fillId="9" borderId="3" xfId="0" applyNumberFormat="1" applyFont="1" applyFill="1" applyBorder="1" applyAlignment="1">
      <alignment/>
    </xf>
    <xf numFmtId="2" fontId="14" fillId="4" borderId="3" xfId="0" applyNumberFormat="1" applyFont="1" applyFill="1" applyBorder="1" applyAlignment="1">
      <alignment/>
    </xf>
    <xf numFmtId="0" fontId="27" fillId="2" borderId="0" xfId="0" applyFont="1" applyFill="1" applyBorder="1" applyAlignment="1">
      <alignment/>
    </xf>
    <xf numFmtId="2" fontId="14" fillId="5" borderId="3" xfId="0" applyNumberFormat="1" applyFont="1" applyFill="1" applyBorder="1" applyAlignment="1">
      <alignment/>
    </xf>
    <xf numFmtId="2" fontId="26" fillId="10" borderId="3" xfId="0" applyNumberFormat="1" applyFont="1" applyFill="1" applyBorder="1" applyAlignment="1">
      <alignment/>
    </xf>
    <xf numFmtId="2" fontId="26" fillId="9" borderId="20" xfId="0" applyNumberFormat="1" applyFont="1" applyFill="1" applyBorder="1" applyAlignment="1">
      <alignment/>
    </xf>
    <xf numFmtId="2" fontId="26" fillId="4" borderId="3" xfId="0" applyNumberFormat="1" applyFont="1" applyFill="1" applyBorder="1" applyAlignment="1">
      <alignment/>
    </xf>
    <xf numFmtId="2" fontId="14" fillId="4" borderId="20" xfId="0" applyNumberFormat="1" applyFont="1" applyFill="1" applyBorder="1" applyAlignment="1">
      <alignment/>
    </xf>
    <xf numFmtId="2" fontId="28" fillId="3" borderId="3" xfId="0" applyNumberFormat="1" applyFont="1" applyFill="1" applyBorder="1" applyAlignment="1" applyProtection="1">
      <alignment horizontal="center"/>
      <protection locked="0"/>
    </xf>
    <xf numFmtId="2" fontId="28" fillId="8" borderId="3" xfId="0" applyNumberFormat="1" applyFont="1" applyFill="1" applyBorder="1" applyAlignment="1" applyProtection="1">
      <alignment horizontal="center"/>
      <protection locked="0"/>
    </xf>
    <xf numFmtId="2" fontId="24" fillId="3" borderId="2" xfId="0" applyNumberFormat="1" applyFont="1" applyFill="1" applyBorder="1" applyAlignment="1">
      <alignment/>
    </xf>
    <xf numFmtId="2" fontId="28" fillId="3" borderId="2" xfId="0" applyNumberFormat="1" applyFont="1" applyFill="1" applyBorder="1" applyAlignment="1">
      <alignment/>
    </xf>
    <xf numFmtId="2" fontId="28" fillId="3" borderId="3" xfId="0" applyNumberFormat="1" applyFont="1" applyFill="1" applyBorder="1" applyAlignment="1">
      <alignment/>
    </xf>
    <xf numFmtId="2" fontId="24" fillId="3" borderId="3" xfId="0" applyNumberFormat="1" applyFont="1" applyFill="1" applyBorder="1" applyAlignment="1">
      <alignment/>
    </xf>
    <xf numFmtId="2" fontId="24" fillId="8" borderId="3" xfId="0" applyNumberFormat="1" applyFont="1" applyFill="1" applyBorder="1" applyAlignment="1">
      <alignment/>
    </xf>
    <xf numFmtId="2" fontId="28" fillId="8" borderId="3" xfId="0" applyNumberFormat="1" applyFont="1" applyFill="1" applyBorder="1" applyAlignment="1">
      <alignment/>
    </xf>
    <xf numFmtId="2" fontId="15" fillId="2" borderId="2" xfId="0" applyNumberFormat="1" applyFont="1" applyFill="1" applyBorder="1" applyAlignment="1">
      <alignment/>
    </xf>
    <xf numFmtId="2" fontId="15" fillId="2" borderId="20" xfId="0" applyNumberFormat="1" applyFont="1" applyFill="1" applyBorder="1" applyAlignment="1">
      <alignment/>
    </xf>
    <xf numFmtId="2" fontId="15" fillId="2" borderId="3" xfId="0" applyNumberFormat="1" applyFont="1" applyFill="1" applyBorder="1" applyAlignment="1">
      <alignment/>
    </xf>
    <xf numFmtId="173" fontId="15" fillId="2" borderId="32" xfId="0" applyNumberFormat="1" applyFont="1" applyFill="1" applyBorder="1" applyAlignment="1">
      <alignment horizontal="center"/>
    </xf>
    <xf numFmtId="173" fontId="15" fillId="2" borderId="3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W64"/>
  <sheetViews>
    <sheetView showGridLines="0" tabSelected="1" zoomScale="74" zoomScaleNormal="74" workbookViewId="0" topLeftCell="A2">
      <selection activeCell="AH14" sqref="AH14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7.00390625" style="7" customWidth="1"/>
    <col min="4" max="4" width="11.140625" style="11" customWidth="1"/>
    <col min="5" max="5" width="3.00390625" style="9" hidden="1" customWidth="1"/>
    <col min="6" max="6" width="7.7109375" style="7" customWidth="1"/>
    <col min="7" max="7" width="7.7109375" style="8" customWidth="1"/>
    <col min="8" max="8" width="7.7109375" style="9" hidden="1" customWidth="1"/>
    <col min="9" max="9" width="7.7109375" style="7" customWidth="1"/>
    <col min="10" max="10" width="7.7109375" style="8" customWidth="1"/>
    <col min="11" max="11" width="7.7109375" style="10" hidden="1" customWidth="1"/>
    <col min="12" max="12" width="7.7109375" style="7" hidden="1" customWidth="1"/>
    <col min="13" max="13" width="7.7109375" style="11" hidden="1" customWidth="1"/>
    <col min="14" max="14" width="7.7109375" style="7" customWidth="1"/>
    <col min="15" max="15" width="7.7109375" style="8" customWidth="1"/>
    <col min="16" max="16" width="7.7109375" style="9" hidden="1" customWidth="1"/>
    <col min="17" max="17" width="7.7109375" style="7" customWidth="1"/>
    <col min="18" max="18" width="7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3.7109375" style="97" customWidth="1"/>
    <col min="25" max="25" width="6.7109375" style="7" customWidth="1"/>
    <col min="26" max="26" width="6.7109375" style="11" customWidth="1"/>
    <col min="27" max="30" width="6.7109375" style="9" customWidth="1"/>
    <col min="31" max="31" width="8.8515625" style="12" customWidth="1"/>
    <col min="32" max="32" width="10.57421875" style="12" customWidth="1"/>
    <col min="33" max="33" width="3.28125" style="48" customWidth="1"/>
    <col min="34" max="38" width="60.8515625" style="4" customWidth="1"/>
    <col min="39" max="16384" width="8.8515625" style="4" customWidth="1"/>
  </cols>
  <sheetData>
    <row r="1" spans="1:33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91"/>
      <c r="Y1" s="15"/>
      <c r="Z1" s="22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92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25"/>
      <c r="B3" s="60"/>
      <c r="C3" s="61"/>
      <c r="D3" s="61"/>
      <c r="E3" s="62"/>
      <c r="F3" s="63"/>
      <c r="G3" s="63"/>
      <c r="H3" s="62"/>
      <c r="I3" s="64"/>
      <c r="J3" s="64"/>
      <c r="K3" s="62"/>
      <c r="L3" s="62"/>
      <c r="M3" s="62"/>
      <c r="N3" s="100"/>
      <c r="O3" s="100"/>
      <c r="P3" s="62"/>
      <c r="Q3" s="65"/>
      <c r="R3" s="65"/>
      <c r="S3" s="66" t="s">
        <v>11</v>
      </c>
      <c r="T3" s="66" t="s">
        <v>11</v>
      </c>
      <c r="U3" s="66" t="s">
        <v>11</v>
      </c>
      <c r="V3" s="66" t="s">
        <v>11</v>
      </c>
      <c r="W3" s="67" t="s">
        <v>7</v>
      </c>
      <c r="X3" s="67" t="s">
        <v>24</v>
      </c>
      <c r="Y3" s="66" t="s">
        <v>6</v>
      </c>
      <c r="Z3" s="66" t="s">
        <v>6</v>
      </c>
      <c r="AA3" s="66" t="s">
        <v>15</v>
      </c>
      <c r="AB3" s="66" t="s">
        <v>15</v>
      </c>
      <c r="AC3" s="66" t="s">
        <v>6</v>
      </c>
      <c r="AD3" s="67" t="s">
        <v>7</v>
      </c>
      <c r="AE3" s="68"/>
      <c r="AF3" s="69" t="s">
        <v>23</v>
      </c>
      <c r="AG3" s="44"/>
      <c r="AH3" s="13"/>
    </row>
    <row r="4" spans="1:34" s="2" customFormat="1" ht="27.75" customHeight="1" thickBot="1">
      <c r="A4" s="25"/>
      <c r="B4" s="70" t="s">
        <v>0</v>
      </c>
      <c r="C4" s="71" t="s">
        <v>10</v>
      </c>
      <c r="D4" s="72" t="s">
        <v>14</v>
      </c>
      <c r="E4" s="72">
        <v>1</v>
      </c>
      <c r="F4" s="73" t="s">
        <v>8</v>
      </c>
      <c r="G4" s="74" t="s">
        <v>4</v>
      </c>
      <c r="H4" s="75">
        <v>2</v>
      </c>
      <c r="I4" s="76" t="s">
        <v>8</v>
      </c>
      <c r="J4" s="77" t="s">
        <v>4</v>
      </c>
      <c r="K4" s="75" t="s">
        <v>1</v>
      </c>
      <c r="L4" s="75" t="s">
        <v>2</v>
      </c>
      <c r="M4" s="75">
        <v>3</v>
      </c>
      <c r="N4" s="101" t="s">
        <v>8</v>
      </c>
      <c r="O4" s="78" t="s">
        <v>4</v>
      </c>
      <c r="P4" s="75">
        <v>4</v>
      </c>
      <c r="Q4" s="79" t="s">
        <v>8</v>
      </c>
      <c r="R4" s="80" t="s">
        <v>4</v>
      </c>
      <c r="S4" s="81" t="s">
        <v>13</v>
      </c>
      <c r="T4" s="81" t="s">
        <v>20</v>
      </c>
      <c r="U4" s="81" t="s">
        <v>21</v>
      </c>
      <c r="V4" s="81" t="s">
        <v>12</v>
      </c>
      <c r="W4" s="82" t="s">
        <v>17</v>
      </c>
      <c r="X4" s="83" t="s">
        <v>25</v>
      </c>
      <c r="Y4" s="82" t="s">
        <v>3</v>
      </c>
      <c r="Z4" s="83" t="s">
        <v>5</v>
      </c>
      <c r="AA4" s="84" t="s">
        <v>6</v>
      </c>
      <c r="AB4" s="84" t="s">
        <v>16</v>
      </c>
      <c r="AC4" s="84" t="s">
        <v>19</v>
      </c>
      <c r="AD4" s="84" t="s">
        <v>18</v>
      </c>
      <c r="AE4" s="82" t="s">
        <v>9</v>
      </c>
      <c r="AF4" s="85" t="s">
        <v>22</v>
      </c>
      <c r="AG4" s="43"/>
      <c r="AH4" s="13"/>
    </row>
    <row r="5" spans="1:34" ht="20.25" customHeight="1">
      <c r="A5" s="25"/>
      <c r="B5" s="113">
        <v>1</v>
      </c>
      <c r="C5" s="102" t="s">
        <v>37</v>
      </c>
      <c r="D5" s="87" t="s">
        <v>33</v>
      </c>
      <c r="E5" s="51"/>
      <c r="F5" s="115">
        <v>23.45</v>
      </c>
      <c r="G5" s="125">
        <v>6.99</v>
      </c>
      <c r="H5" s="26">
        <v>0</v>
      </c>
      <c r="I5" s="114">
        <v>21.05</v>
      </c>
      <c r="J5" s="126">
        <v>7.39</v>
      </c>
      <c r="K5" s="26">
        <v>0</v>
      </c>
      <c r="L5" s="26">
        <v>0</v>
      </c>
      <c r="M5" s="26">
        <v>0</v>
      </c>
      <c r="N5" s="115">
        <v>24.45</v>
      </c>
      <c r="O5" s="125">
        <v>6.66</v>
      </c>
      <c r="P5" s="26">
        <v>0</v>
      </c>
      <c r="Q5" s="115">
        <v>22.6</v>
      </c>
      <c r="R5" s="126">
        <v>6.95</v>
      </c>
      <c r="S5" s="27">
        <f aca="true" t="shared" si="0" ref="S5:S12">SUM(F5,I5,N5,Q5)</f>
        <v>91.55000000000001</v>
      </c>
      <c r="T5" s="27">
        <f aca="true" t="shared" si="1" ref="T5:T12">MIN(F5,I5,N5,Q5)</f>
        <v>21.05</v>
      </c>
      <c r="U5" s="27">
        <f aca="true" t="shared" si="2" ref="U5:U12">MAX(F5,I5,N5,Q5)</f>
        <v>24.45</v>
      </c>
      <c r="V5" s="27">
        <f aca="true" t="shared" si="3" ref="V5:V12">SUM(S5-T5)</f>
        <v>70.50000000000001</v>
      </c>
      <c r="W5" s="27">
        <f aca="true" t="shared" si="4" ref="W5:W12">MIN(G5,J5,O5,R5)</f>
        <v>6.66</v>
      </c>
      <c r="X5" s="98">
        <v>1</v>
      </c>
      <c r="Y5" s="116">
        <f aca="true" t="shared" si="5" ref="Y5:Y12">MAX(F5,I5,N5,Q5)</f>
        <v>24.45</v>
      </c>
      <c r="Z5" s="27">
        <f aca="true" t="shared" si="6" ref="Z5:Z12">AVERAGE(,F5,I5,N5,Q5)</f>
        <v>18.310000000000002</v>
      </c>
      <c r="AA5" s="116">
        <v>24.35</v>
      </c>
      <c r="AB5" s="27">
        <v>6.79</v>
      </c>
      <c r="AC5" s="127">
        <f>MAX(U5,AA5)</f>
        <v>24.45</v>
      </c>
      <c r="AD5" s="128">
        <f aca="true" t="shared" si="7" ref="AD5:AD12">MIN(W5,AB5)</f>
        <v>6.66</v>
      </c>
      <c r="AE5" s="133">
        <v>135.33</v>
      </c>
      <c r="AF5" s="28">
        <f aca="true" t="shared" si="8" ref="AF5:AF12">SUM(3600/AD5*AE5/3281.54)</f>
        <v>22.291775005439934</v>
      </c>
      <c r="AG5" s="45"/>
      <c r="AH5" s="13"/>
    </row>
    <row r="6" spans="1:34" ht="20.25" customHeight="1">
      <c r="A6" s="25"/>
      <c r="B6" s="109">
        <v>2</v>
      </c>
      <c r="C6" s="104" t="s">
        <v>38</v>
      </c>
      <c r="D6" s="89" t="s">
        <v>33</v>
      </c>
      <c r="E6" s="52">
        <v>15</v>
      </c>
      <c r="F6" s="26">
        <v>22.3</v>
      </c>
      <c r="G6" s="26">
        <v>7.6</v>
      </c>
      <c r="H6" s="26">
        <v>0</v>
      </c>
      <c r="I6" s="26">
        <v>20.05</v>
      </c>
      <c r="J6" s="26">
        <v>8.44</v>
      </c>
      <c r="K6" s="26">
        <v>0</v>
      </c>
      <c r="L6" s="26">
        <v>0</v>
      </c>
      <c r="M6" s="26">
        <v>0</v>
      </c>
      <c r="N6" s="26">
        <v>22.4</v>
      </c>
      <c r="O6" s="26">
        <v>7.15</v>
      </c>
      <c r="P6" s="26">
        <v>0</v>
      </c>
      <c r="Q6" s="26">
        <v>20.35</v>
      </c>
      <c r="R6" s="26">
        <v>7.54</v>
      </c>
      <c r="S6" s="29">
        <f t="shared" si="0"/>
        <v>85.1</v>
      </c>
      <c r="T6" s="29">
        <f t="shared" si="1"/>
        <v>20.05</v>
      </c>
      <c r="U6" s="29">
        <f t="shared" si="2"/>
        <v>22.4</v>
      </c>
      <c r="V6" s="29">
        <f t="shared" si="3"/>
        <v>65.05</v>
      </c>
      <c r="W6" s="29">
        <f t="shared" si="4"/>
        <v>7.15</v>
      </c>
      <c r="X6" s="93">
        <v>2</v>
      </c>
      <c r="Y6" s="117">
        <f t="shared" si="5"/>
        <v>22.4</v>
      </c>
      <c r="Z6" s="29">
        <f t="shared" si="6"/>
        <v>17.02</v>
      </c>
      <c r="AA6" s="123">
        <v>22.35</v>
      </c>
      <c r="AB6" s="29">
        <v>7.16</v>
      </c>
      <c r="AC6" s="29">
        <f>MAX(U6,AA6)</f>
        <v>22.4</v>
      </c>
      <c r="AD6" s="29">
        <f t="shared" si="7"/>
        <v>7.15</v>
      </c>
      <c r="AE6" s="135">
        <v>135.33</v>
      </c>
      <c r="AF6" s="136">
        <f t="shared" si="8"/>
        <v>20.76408692814405</v>
      </c>
      <c r="AG6" s="45"/>
      <c r="AH6" s="111"/>
    </row>
    <row r="7" spans="1:34" s="5" customFormat="1" ht="20.25" customHeight="1" thickBot="1">
      <c r="A7" s="25"/>
      <c r="B7" s="107">
        <v>3</v>
      </c>
      <c r="C7" s="103" t="s">
        <v>39</v>
      </c>
      <c r="D7" s="88" t="s">
        <v>34</v>
      </c>
      <c r="E7" s="52"/>
      <c r="F7" s="26">
        <v>20.8</v>
      </c>
      <c r="G7" s="26">
        <v>7.85</v>
      </c>
      <c r="H7" s="26">
        <v>0</v>
      </c>
      <c r="I7" s="114">
        <v>21.05</v>
      </c>
      <c r="J7" s="26">
        <v>7.73</v>
      </c>
      <c r="K7" s="26">
        <v>0</v>
      </c>
      <c r="L7" s="26">
        <v>0</v>
      </c>
      <c r="M7" s="26">
        <v>0</v>
      </c>
      <c r="N7" s="26">
        <v>21.55</v>
      </c>
      <c r="O7" s="26" t="s">
        <v>51</v>
      </c>
      <c r="P7" s="26">
        <v>0</v>
      </c>
      <c r="Q7" s="26">
        <v>17</v>
      </c>
      <c r="R7" s="26">
        <v>7.9</v>
      </c>
      <c r="S7" s="29">
        <f t="shared" si="0"/>
        <v>80.4</v>
      </c>
      <c r="T7" s="29">
        <f t="shared" si="1"/>
        <v>17</v>
      </c>
      <c r="U7" s="29">
        <f t="shared" si="2"/>
        <v>21.55</v>
      </c>
      <c r="V7" s="29">
        <f t="shared" si="3"/>
        <v>63.400000000000006</v>
      </c>
      <c r="W7" s="29">
        <f t="shared" si="4"/>
        <v>7.73</v>
      </c>
      <c r="X7" s="93">
        <v>3</v>
      </c>
      <c r="Y7" s="117">
        <f t="shared" si="5"/>
        <v>21.55</v>
      </c>
      <c r="Z7" s="29">
        <f t="shared" si="6"/>
        <v>16.080000000000002</v>
      </c>
      <c r="AA7" s="120">
        <v>19.75</v>
      </c>
      <c r="AB7" s="29">
        <v>7.99</v>
      </c>
      <c r="AC7" s="29">
        <f>MAX(U7,AA7)</f>
        <v>21.55</v>
      </c>
      <c r="AD7" s="29">
        <f t="shared" si="7"/>
        <v>7.73</v>
      </c>
      <c r="AE7" s="135">
        <v>135.33</v>
      </c>
      <c r="AF7" s="136">
        <f t="shared" si="8"/>
        <v>19.206108866265193</v>
      </c>
      <c r="AG7" s="45"/>
      <c r="AH7" s="13"/>
    </row>
    <row r="8" spans="1:34" s="3" customFormat="1" ht="20.25" customHeight="1">
      <c r="A8" s="25"/>
      <c r="B8" s="107">
        <v>4</v>
      </c>
      <c r="C8" s="104" t="s">
        <v>40</v>
      </c>
      <c r="D8" s="89" t="s">
        <v>34</v>
      </c>
      <c r="E8" s="52"/>
      <c r="F8" s="26">
        <v>20.2</v>
      </c>
      <c r="G8" s="26">
        <v>8.18</v>
      </c>
      <c r="H8" s="26">
        <v>0</v>
      </c>
      <c r="I8" s="26">
        <v>19.25</v>
      </c>
      <c r="J8" s="26">
        <v>8.36</v>
      </c>
      <c r="K8" s="26">
        <v>0</v>
      </c>
      <c r="L8" s="26">
        <v>0</v>
      </c>
      <c r="M8" s="26">
        <v>0</v>
      </c>
      <c r="N8" s="26">
        <v>20.15</v>
      </c>
      <c r="O8" s="26">
        <v>7.74</v>
      </c>
      <c r="P8" s="26">
        <v>0</v>
      </c>
      <c r="Q8" s="26">
        <v>13.3</v>
      </c>
      <c r="R8" s="26">
        <v>8.03</v>
      </c>
      <c r="S8" s="29">
        <f t="shared" si="0"/>
        <v>72.9</v>
      </c>
      <c r="T8" s="29">
        <f t="shared" si="1"/>
        <v>13.3</v>
      </c>
      <c r="U8" s="29">
        <f t="shared" si="2"/>
        <v>20.2</v>
      </c>
      <c r="V8" s="29">
        <f t="shared" si="3"/>
        <v>59.60000000000001</v>
      </c>
      <c r="W8" s="29">
        <f t="shared" si="4"/>
        <v>7.74</v>
      </c>
      <c r="X8" s="93">
        <v>4</v>
      </c>
      <c r="Y8" s="118">
        <f t="shared" si="5"/>
        <v>20.2</v>
      </c>
      <c r="Z8" s="29">
        <f t="shared" si="6"/>
        <v>14.580000000000002</v>
      </c>
      <c r="AA8" s="121">
        <v>1</v>
      </c>
      <c r="AB8" s="29">
        <v>23.37</v>
      </c>
      <c r="AC8" s="29">
        <v>20.2</v>
      </c>
      <c r="AD8" s="29">
        <f t="shared" si="7"/>
        <v>7.74</v>
      </c>
      <c r="AE8" s="135">
        <v>135.33</v>
      </c>
      <c r="AF8" s="136">
        <f t="shared" si="8"/>
        <v>19.181294772122733</v>
      </c>
      <c r="AG8" s="45"/>
      <c r="AH8" s="119"/>
    </row>
    <row r="9" spans="1:34" ht="20.25" customHeight="1">
      <c r="A9" s="25"/>
      <c r="B9" s="107">
        <v>5</v>
      </c>
      <c r="C9" s="103" t="s">
        <v>41</v>
      </c>
      <c r="D9" s="88" t="s">
        <v>33</v>
      </c>
      <c r="E9" s="52"/>
      <c r="F9" s="26">
        <v>20.15</v>
      </c>
      <c r="G9" s="26">
        <v>7.7</v>
      </c>
      <c r="H9" s="26">
        <v>0</v>
      </c>
      <c r="I9" s="26">
        <v>19.2</v>
      </c>
      <c r="J9" s="26">
        <v>8.4</v>
      </c>
      <c r="K9" s="26">
        <v>0</v>
      </c>
      <c r="L9" s="26">
        <v>0</v>
      </c>
      <c r="M9" s="26">
        <v>0</v>
      </c>
      <c r="N9" s="26">
        <v>19.9</v>
      </c>
      <c r="O9" s="26">
        <v>7.9</v>
      </c>
      <c r="P9" s="26">
        <v>0</v>
      </c>
      <c r="Q9" s="26">
        <v>18.7</v>
      </c>
      <c r="R9" s="26">
        <v>7.79</v>
      </c>
      <c r="S9" s="29">
        <f t="shared" si="0"/>
        <v>77.94999999999999</v>
      </c>
      <c r="T9" s="29">
        <f t="shared" si="1"/>
        <v>18.7</v>
      </c>
      <c r="U9" s="29">
        <f t="shared" si="2"/>
        <v>20.15</v>
      </c>
      <c r="V9" s="29">
        <f t="shared" si="3"/>
        <v>59.249999999999986</v>
      </c>
      <c r="W9" s="29">
        <f t="shared" si="4"/>
        <v>7.7</v>
      </c>
      <c r="X9" s="93">
        <v>5</v>
      </c>
      <c r="Y9" s="118">
        <f t="shared" si="5"/>
        <v>20.15</v>
      </c>
      <c r="Z9" s="29">
        <f t="shared" si="6"/>
        <v>15.589999999999998</v>
      </c>
      <c r="AA9" s="117">
        <v>19.05</v>
      </c>
      <c r="AB9" s="29">
        <v>8.32</v>
      </c>
      <c r="AC9" s="29">
        <f>MAX(U9,AA9)</f>
        <v>20.15</v>
      </c>
      <c r="AD9" s="29">
        <f t="shared" si="7"/>
        <v>7.7</v>
      </c>
      <c r="AE9" s="135">
        <v>135.33</v>
      </c>
      <c r="AF9" s="136">
        <f t="shared" si="8"/>
        <v>19.280937861848045</v>
      </c>
      <c r="AG9" s="45"/>
      <c r="AH9" s="13"/>
    </row>
    <row r="10" spans="1:34" ht="20.25" customHeight="1">
      <c r="A10" s="25"/>
      <c r="B10" s="107">
        <v>6</v>
      </c>
      <c r="C10" s="103" t="s">
        <v>43</v>
      </c>
      <c r="D10" s="88" t="s">
        <v>33</v>
      </c>
      <c r="E10" s="52"/>
      <c r="F10" s="26">
        <v>17.85</v>
      </c>
      <c r="G10" s="26">
        <v>7.95</v>
      </c>
      <c r="H10" s="26">
        <v>0</v>
      </c>
      <c r="I10" s="26">
        <v>17.15</v>
      </c>
      <c r="J10" s="26">
        <v>8.91</v>
      </c>
      <c r="K10" s="26">
        <v>0</v>
      </c>
      <c r="L10" s="26">
        <v>0</v>
      </c>
      <c r="M10" s="26">
        <v>0</v>
      </c>
      <c r="N10" s="26">
        <v>19.8</v>
      </c>
      <c r="O10" s="26">
        <v>8.1</v>
      </c>
      <c r="P10" s="26">
        <v>0</v>
      </c>
      <c r="Q10" s="26">
        <v>17.1</v>
      </c>
      <c r="R10" s="26">
        <v>8.47</v>
      </c>
      <c r="S10" s="29">
        <f t="shared" si="0"/>
        <v>71.9</v>
      </c>
      <c r="T10" s="29">
        <f t="shared" si="1"/>
        <v>17.1</v>
      </c>
      <c r="U10" s="29">
        <f t="shared" si="2"/>
        <v>19.8</v>
      </c>
      <c r="V10" s="29">
        <f t="shared" si="3"/>
        <v>54.800000000000004</v>
      </c>
      <c r="W10" s="29">
        <f t="shared" si="4"/>
        <v>7.95</v>
      </c>
      <c r="X10" s="93">
        <v>7</v>
      </c>
      <c r="Y10" s="117">
        <f t="shared" si="5"/>
        <v>19.8</v>
      </c>
      <c r="Z10" s="29">
        <f t="shared" si="6"/>
        <v>14.38</v>
      </c>
      <c r="AA10" s="121">
        <v>18.3</v>
      </c>
      <c r="AB10" s="29">
        <v>8.32</v>
      </c>
      <c r="AC10" s="29">
        <f>MAX(U10,AA10)</f>
        <v>19.8</v>
      </c>
      <c r="AD10" s="29">
        <f t="shared" si="7"/>
        <v>7.95</v>
      </c>
      <c r="AE10" s="135">
        <v>135.33</v>
      </c>
      <c r="AF10" s="136">
        <f t="shared" si="8"/>
        <v>18.674619061161</v>
      </c>
      <c r="AG10" s="45"/>
      <c r="AH10" s="13"/>
    </row>
    <row r="11" spans="1:34" s="2" customFormat="1" ht="20.25" customHeight="1">
      <c r="A11" s="25"/>
      <c r="B11" s="107">
        <v>7</v>
      </c>
      <c r="C11" s="103" t="s">
        <v>42</v>
      </c>
      <c r="D11" s="88" t="s">
        <v>34</v>
      </c>
      <c r="E11" s="52"/>
      <c r="F11" s="26">
        <v>19.2</v>
      </c>
      <c r="G11" s="26">
        <v>8.09</v>
      </c>
      <c r="H11" s="26">
        <v>0</v>
      </c>
      <c r="I11" s="26">
        <v>18.45</v>
      </c>
      <c r="J11" s="26">
        <v>8.5</v>
      </c>
      <c r="K11" s="26">
        <v>0</v>
      </c>
      <c r="L11" s="26">
        <v>0</v>
      </c>
      <c r="M11" s="26">
        <v>0</v>
      </c>
      <c r="N11" s="26">
        <v>17.95</v>
      </c>
      <c r="O11" s="26">
        <v>9.38</v>
      </c>
      <c r="P11" s="26">
        <v>0</v>
      </c>
      <c r="Q11" s="26">
        <v>14.05</v>
      </c>
      <c r="R11" s="26">
        <v>10.6</v>
      </c>
      <c r="S11" s="29">
        <f t="shared" si="0"/>
        <v>69.64999999999999</v>
      </c>
      <c r="T11" s="29">
        <f t="shared" si="1"/>
        <v>14.05</v>
      </c>
      <c r="U11" s="29">
        <f t="shared" si="2"/>
        <v>19.2</v>
      </c>
      <c r="V11" s="29">
        <f t="shared" si="3"/>
        <v>55.599999999999994</v>
      </c>
      <c r="W11" s="29">
        <f t="shared" si="4"/>
        <v>8.09</v>
      </c>
      <c r="X11" s="93">
        <v>6</v>
      </c>
      <c r="Y11" s="118">
        <f t="shared" si="5"/>
        <v>19.2</v>
      </c>
      <c r="Z11" s="29">
        <f t="shared" si="6"/>
        <v>13.929999999999998</v>
      </c>
      <c r="AA11" s="120">
        <v>17.85</v>
      </c>
      <c r="AB11" s="29">
        <v>8.64</v>
      </c>
      <c r="AC11" s="29">
        <f>MAX(U11,AA11)</f>
        <v>19.2</v>
      </c>
      <c r="AD11" s="29">
        <f t="shared" si="7"/>
        <v>8.09</v>
      </c>
      <c r="AE11" s="135">
        <v>135.33</v>
      </c>
      <c r="AF11" s="136">
        <f t="shared" si="8"/>
        <v>18.351448891993815</v>
      </c>
      <c r="AG11" s="45"/>
      <c r="AH11" s="13"/>
    </row>
    <row r="12" spans="1:34" s="2" customFormat="1" ht="20.25" customHeight="1">
      <c r="A12" s="25"/>
      <c r="B12" s="107">
        <v>8</v>
      </c>
      <c r="C12" s="103" t="s">
        <v>44</v>
      </c>
      <c r="D12" s="88" t="s">
        <v>33</v>
      </c>
      <c r="E12" s="52"/>
      <c r="F12" s="26">
        <v>15.25</v>
      </c>
      <c r="G12" s="26">
        <v>9.38</v>
      </c>
      <c r="H12" s="26">
        <v>0</v>
      </c>
      <c r="I12" s="26">
        <v>14.85</v>
      </c>
      <c r="J12" s="26">
        <v>9.61</v>
      </c>
      <c r="K12" s="26">
        <v>0</v>
      </c>
      <c r="L12" s="26">
        <v>0</v>
      </c>
      <c r="M12" s="26">
        <v>0</v>
      </c>
      <c r="N12" s="26">
        <v>16.4</v>
      </c>
      <c r="O12" s="26">
        <v>9.19</v>
      </c>
      <c r="P12" s="26">
        <v>0</v>
      </c>
      <c r="Q12" s="26">
        <v>15.25</v>
      </c>
      <c r="R12" s="26">
        <v>9.44</v>
      </c>
      <c r="S12" s="29">
        <f t="shared" si="0"/>
        <v>61.75</v>
      </c>
      <c r="T12" s="29">
        <f t="shared" si="1"/>
        <v>14.85</v>
      </c>
      <c r="U12" s="29">
        <f t="shared" si="2"/>
        <v>16.4</v>
      </c>
      <c r="V12" s="29">
        <f t="shared" si="3"/>
        <v>46.9</v>
      </c>
      <c r="W12" s="29">
        <f t="shared" si="4"/>
        <v>9.19</v>
      </c>
      <c r="X12" s="93">
        <v>8</v>
      </c>
      <c r="Y12" s="117">
        <f t="shared" si="5"/>
        <v>16.4</v>
      </c>
      <c r="Z12" s="29">
        <f t="shared" si="6"/>
        <v>12.35</v>
      </c>
      <c r="AA12" s="117">
        <v>15.25</v>
      </c>
      <c r="AB12" s="29">
        <v>9.3</v>
      </c>
      <c r="AC12" s="29">
        <f>MAX(U12,AA12)</f>
        <v>16.4</v>
      </c>
      <c r="AD12" s="29">
        <f t="shared" si="7"/>
        <v>9.19</v>
      </c>
      <c r="AE12" s="135">
        <v>135.33</v>
      </c>
      <c r="AF12" s="136">
        <f t="shared" si="8"/>
        <v>16.154866326031552</v>
      </c>
      <c r="AG12" s="45"/>
      <c r="AH12" s="13"/>
    </row>
    <row r="13" spans="1:34" s="2" customFormat="1" ht="15" customHeight="1">
      <c r="A13" s="25"/>
      <c r="B13" s="107"/>
      <c r="C13" s="103"/>
      <c r="D13" s="88"/>
      <c r="E13" s="5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9"/>
      <c r="T13" s="29"/>
      <c r="U13" s="29"/>
      <c r="V13" s="29"/>
      <c r="W13" s="29"/>
      <c r="X13" s="93"/>
      <c r="Y13" s="29"/>
      <c r="Z13" s="29"/>
      <c r="AA13" s="29"/>
      <c r="AB13" s="29"/>
      <c r="AC13" s="29"/>
      <c r="AD13" s="29"/>
      <c r="AE13" s="135"/>
      <c r="AF13" s="136"/>
      <c r="AG13" s="45"/>
      <c r="AH13" s="13"/>
    </row>
    <row r="14" spans="1:34" s="2" customFormat="1" ht="20.25" customHeight="1">
      <c r="A14" s="25"/>
      <c r="B14" s="108">
        <v>1</v>
      </c>
      <c r="C14" s="103" t="s">
        <v>50</v>
      </c>
      <c r="D14" s="88" t="s">
        <v>36</v>
      </c>
      <c r="E14" s="52">
        <v>10</v>
      </c>
      <c r="F14" s="26">
        <v>14.45</v>
      </c>
      <c r="G14" s="26" t="s">
        <v>51</v>
      </c>
      <c r="H14" s="26">
        <v>0</v>
      </c>
      <c r="I14" s="114">
        <v>16.35</v>
      </c>
      <c r="J14" s="125">
        <v>9.33</v>
      </c>
      <c r="K14" s="26">
        <v>0</v>
      </c>
      <c r="L14" s="26">
        <v>0</v>
      </c>
      <c r="M14" s="26">
        <v>0</v>
      </c>
      <c r="N14" s="26">
        <v>15.65</v>
      </c>
      <c r="O14" s="125">
        <v>9.77</v>
      </c>
      <c r="P14" s="26">
        <v>0</v>
      </c>
      <c r="Q14" s="26">
        <v>12.6</v>
      </c>
      <c r="R14" s="26" t="s">
        <v>51</v>
      </c>
      <c r="S14" s="29">
        <f aca="true" t="shared" si="9" ref="S14:S19">SUM(F14,I14,N14,Q14)</f>
        <v>59.050000000000004</v>
      </c>
      <c r="T14" s="29">
        <f aca="true" t="shared" si="10" ref="T14:T19">MIN(F14,I14,N14,Q14)</f>
        <v>12.6</v>
      </c>
      <c r="U14" s="29">
        <f aca="true" t="shared" si="11" ref="U14:U19">MAX(F14,I14,N14,Q14)</f>
        <v>16.35</v>
      </c>
      <c r="V14" s="29">
        <f aca="true" t="shared" si="12" ref="V14:V19">SUM(S14-T14)</f>
        <v>46.45</v>
      </c>
      <c r="W14" s="29">
        <f aca="true" t="shared" si="13" ref="W14:W19">MIN(G14,J14,O14,R14)</f>
        <v>9.33</v>
      </c>
      <c r="X14" s="93">
        <v>3</v>
      </c>
      <c r="Y14" s="120">
        <f aca="true" t="shared" si="14" ref="Y14:Y19">MAX(F14,I14,N14,Q14)</f>
        <v>16.35</v>
      </c>
      <c r="Z14" s="29">
        <f aca="true" t="shared" si="15" ref="Z14:Z19">AVERAGE(,F14,I14,N14,Q14)</f>
        <v>11.81</v>
      </c>
      <c r="AA14" s="121">
        <v>17.45</v>
      </c>
      <c r="AB14" s="29">
        <v>9.76</v>
      </c>
      <c r="AC14" s="29">
        <f aca="true" t="shared" si="16" ref="AC14:AC19">MAX(U14,AA14)</f>
        <v>17.45</v>
      </c>
      <c r="AD14" s="29">
        <f aca="true" t="shared" si="17" ref="AD14:AD19">MIN(W14,AB14)</f>
        <v>9.33</v>
      </c>
      <c r="AE14" s="135">
        <v>135.33</v>
      </c>
      <c r="AF14" s="136">
        <f aca="true" t="shared" si="18" ref="AF14:AF19">SUM(3600/AD14*AE14/3281.54)</f>
        <v>15.912456756294743</v>
      </c>
      <c r="AG14" s="45"/>
      <c r="AH14" s="13"/>
    </row>
    <row r="15" spans="1:34" s="2" customFormat="1" ht="20.25" customHeight="1">
      <c r="A15" s="25"/>
      <c r="B15" s="107">
        <v>2</v>
      </c>
      <c r="C15" s="105" t="s">
        <v>46</v>
      </c>
      <c r="D15" s="88" t="s">
        <v>35</v>
      </c>
      <c r="E15" s="52"/>
      <c r="F15" s="114">
        <v>17.85</v>
      </c>
      <c r="G15" s="26">
        <v>9.37</v>
      </c>
      <c r="H15" s="26">
        <v>0</v>
      </c>
      <c r="I15" s="26">
        <v>15</v>
      </c>
      <c r="J15" s="26" t="s">
        <v>51</v>
      </c>
      <c r="K15" s="26">
        <v>0</v>
      </c>
      <c r="L15" s="26">
        <v>0</v>
      </c>
      <c r="M15" s="26">
        <v>0</v>
      </c>
      <c r="N15" s="26">
        <v>14.15</v>
      </c>
      <c r="O15" s="26" t="s">
        <v>51</v>
      </c>
      <c r="P15" s="26">
        <v>0</v>
      </c>
      <c r="Q15" s="114">
        <v>15.85</v>
      </c>
      <c r="R15" s="26">
        <v>9.97</v>
      </c>
      <c r="S15" s="29">
        <f t="shared" si="9"/>
        <v>62.85</v>
      </c>
      <c r="T15" s="29">
        <f t="shared" si="10"/>
        <v>14.15</v>
      </c>
      <c r="U15" s="29">
        <f t="shared" si="11"/>
        <v>17.85</v>
      </c>
      <c r="V15" s="29">
        <f t="shared" si="12"/>
        <v>48.7</v>
      </c>
      <c r="W15" s="29">
        <f t="shared" si="13"/>
        <v>9.37</v>
      </c>
      <c r="X15" s="93">
        <v>2</v>
      </c>
      <c r="Y15" s="118">
        <f t="shared" si="14"/>
        <v>17.85</v>
      </c>
      <c r="Z15" s="29">
        <f t="shared" si="15"/>
        <v>12.57</v>
      </c>
      <c r="AA15" s="118">
        <v>16.5</v>
      </c>
      <c r="AB15" s="29">
        <v>9.9</v>
      </c>
      <c r="AC15" s="130">
        <f t="shared" si="16"/>
        <v>17.85</v>
      </c>
      <c r="AD15" s="29">
        <f t="shared" si="17"/>
        <v>9.37</v>
      </c>
      <c r="AE15" s="135">
        <v>135.33</v>
      </c>
      <c r="AF15" s="136">
        <f t="shared" si="18"/>
        <v>15.84452737846638</v>
      </c>
      <c r="AG15" s="45"/>
      <c r="AH15" s="13"/>
    </row>
    <row r="16" spans="1:34" s="2" customFormat="1" ht="20.25" customHeight="1">
      <c r="A16" s="25"/>
      <c r="B16" s="107">
        <v>3</v>
      </c>
      <c r="C16" s="103" t="s">
        <v>45</v>
      </c>
      <c r="D16" s="88" t="s">
        <v>35</v>
      </c>
      <c r="E16" s="52"/>
      <c r="F16" s="26">
        <v>16.2</v>
      </c>
      <c r="G16" s="26">
        <v>10.51</v>
      </c>
      <c r="H16" s="26">
        <v>0</v>
      </c>
      <c r="I16" s="26">
        <v>15.9</v>
      </c>
      <c r="J16" s="26" t="s">
        <v>51</v>
      </c>
      <c r="K16" s="26">
        <v>0</v>
      </c>
      <c r="L16" s="26">
        <v>0</v>
      </c>
      <c r="M16" s="26">
        <v>0</v>
      </c>
      <c r="N16" s="114">
        <v>16.65</v>
      </c>
      <c r="O16" s="26">
        <v>9.8</v>
      </c>
      <c r="P16" s="26">
        <v>0</v>
      </c>
      <c r="Q16" s="26">
        <v>15.7</v>
      </c>
      <c r="R16" s="125">
        <v>9.56</v>
      </c>
      <c r="S16" s="29">
        <f t="shared" si="9"/>
        <v>64.45</v>
      </c>
      <c r="T16" s="29">
        <f t="shared" si="10"/>
        <v>15.7</v>
      </c>
      <c r="U16" s="29">
        <f t="shared" si="11"/>
        <v>16.65</v>
      </c>
      <c r="V16" s="29">
        <f t="shared" si="12"/>
        <v>48.75</v>
      </c>
      <c r="W16" s="29">
        <f t="shared" si="13"/>
        <v>9.56</v>
      </c>
      <c r="X16" s="99">
        <v>1</v>
      </c>
      <c r="Y16" s="117">
        <f t="shared" si="14"/>
        <v>16.65</v>
      </c>
      <c r="Z16" s="29">
        <f t="shared" si="15"/>
        <v>12.89</v>
      </c>
      <c r="AA16" s="117">
        <v>16.25</v>
      </c>
      <c r="AB16" s="29">
        <v>9.61</v>
      </c>
      <c r="AC16" s="29">
        <f t="shared" si="16"/>
        <v>16.65</v>
      </c>
      <c r="AD16" s="29">
        <f t="shared" si="17"/>
        <v>9.56</v>
      </c>
      <c r="AE16" s="135">
        <v>135.33</v>
      </c>
      <c r="AF16" s="136">
        <f t="shared" si="18"/>
        <v>15.52962568370606</v>
      </c>
      <c r="AG16" s="45"/>
      <c r="AH16" s="13"/>
    </row>
    <row r="17" spans="1:34" s="2" customFormat="1" ht="20.25" customHeight="1">
      <c r="A17" s="25"/>
      <c r="B17" s="107">
        <v>4</v>
      </c>
      <c r="C17" s="103" t="s">
        <v>47</v>
      </c>
      <c r="D17" s="88" t="s">
        <v>35</v>
      </c>
      <c r="E17" s="52"/>
      <c r="F17" s="26">
        <v>16.4</v>
      </c>
      <c r="G17" s="125">
        <v>9.21</v>
      </c>
      <c r="H17" s="26">
        <v>0</v>
      </c>
      <c r="I17" s="26">
        <v>13.05</v>
      </c>
      <c r="J17" s="26">
        <v>9.79</v>
      </c>
      <c r="K17" s="26">
        <v>0</v>
      </c>
      <c r="L17" s="26">
        <v>0</v>
      </c>
      <c r="M17" s="26">
        <v>0</v>
      </c>
      <c r="N17" s="26">
        <v>15.6</v>
      </c>
      <c r="O17" s="26">
        <v>9.59</v>
      </c>
      <c r="P17" s="26">
        <v>0</v>
      </c>
      <c r="Q17" s="26">
        <v>16.3</v>
      </c>
      <c r="R17" s="26">
        <v>10.06</v>
      </c>
      <c r="S17" s="29">
        <f t="shared" si="9"/>
        <v>61.349999999999994</v>
      </c>
      <c r="T17" s="29">
        <f t="shared" si="10"/>
        <v>13.05</v>
      </c>
      <c r="U17" s="29">
        <f t="shared" si="11"/>
        <v>16.4</v>
      </c>
      <c r="V17" s="29">
        <f t="shared" si="12"/>
        <v>48.3</v>
      </c>
      <c r="W17" s="29">
        <f t="shared" si="13"/>
        <v>9.21</v>
      </c>
      <c r="X17" s="93">
        <v>4</v>
      </c>
      <c r="Y17" s="118">
        <f t="shared" si="14"/>
        <v>16.4</v>
      </c>
      <c r="Z17" s="29">
        <f t="shared" si="15"/>
        <v>12.27</v>
      </c>
      <c r="AA17" s="120">
        <v>14.35</v>
      </c>
      <c r="AB17" s="112" t="s">
        <v>51</v>
      </c>
      <c r="AC17" s="29">
        <f t="shared" si="16"/>
        <v>16.4</v>
      </c>
      <c r="AD17" s="129">
        <f t="shared" si="17"/>
        <v>9.21</v>
      </c>
      <c r="AE17" s="135">
        <v>135.33</v>
      </c>
      <c r="AF17" s="136">
        <f t="shared" si="18"/>
        <v>16.119785183086858</v>
      </c>
      <c r="AG17" s="45"/>
      <c r="AH17" s="13"/>
    </row>
    <row r="18" spans="1:34" s="2" customFormat="1" ht="20.25" customHeight="1">
      <c r="A18" s="25"/>
      <c r="B18" s="107">
        <v>5</v>
      </c>
      <c r="C18" s="105" t="s">
        <v>48</v>
      </c>
      <c r="D18" s="88" t="s">
        <v>35</v>
      </c>
      <c r="E18" s="52">
        <v>14</v>
      </c>
      <c r="F18" s="26">
        <v>15.55</v>
      </c>
      <c r="G18" s="26">
        <v>9.83</v>
      </c>
      <c r="H18" s="26">
        <v>0</v>
      </c>
      <c r="I18" s="26">
        <v>12.05</v>
      </c>
      <c r="J18" s="26">
        <v>12.17</v>
      </c>
      <c r="K18" s="26">
        <v>0</v>
      </c>
      <c r="L18" s="26">
        <v>0</v>
      </c>
      <c r="M18" s="26">
        <v>0</v>
      </c>
      <c r="N18" s="26">
        <v>14.45</v>
      </c>
      <c r="O18" s="26">
        <v>10.53</v>
      </c>
      <c r="P18" s="26">
        <v>0</v>
      </c>
      <c r="Q18" s="26">
        <v>14.05</v>
      </c>
      <c r="R18" s="26" t="s">
        <v>51</v>
      </c>
      <c r="S18" s="29">
        <f t="shared" si="9"/>
        <v>56.099999999999994</v>
      </c>
      <c r="T18" s="29">
        <f t="shared" si="10"/>
        <v>12.05</v>
      </c>
      <c r="U18" s="29">
        <f t="shared" si="11"/>
        <v>15.55</v>
      </c>
      <c r="V18" s="29">
        <f t="shared" si="12"/>
        <v>44.05</v>
      </c>
      <c r="W18" s="29">
        <f t="shared" si="13"/>
        <v>9.83</v>
      </c>
      <c r="X18" s="93">
        <v>5</v>
      </c>
      <c r="Y18" s="118">
        <f t="shared" si="14"/>
        <v>15.55</v>
      </c>
      <c r="Z18" s="29">
        <f t="shared" si="15"/>
        <v>11.219999999999999</v>
      </c>
      <c r="AA18" s="120">
        <v>13.15</v>
      </c>
      <c r="AB18" s="112" t="s">
        <v>51</v>
      </c>
      <c r="AC18" s="29">
        <f t="shared" si="16"/>
        <v>15.55</v>
      </c>
      <c r="AD18" s="29">
        <f t="shared" si="17"/>
        <v>9.83</v>
      </c>
      <c r="AE18" s="135">
        <v>135.33</v>
      </c>
      <c r="AF18" s="136">
        <f t="shared" si="18"/>
        <v>15.103074418741604</v>
      </c>
      <c r="AG18" s="45"/>
      <c r="AH18" s="13"/>
    </row>
    <row r="19" spans="1:34" s="2" customFormat="1" ht="20.25" customHeight="1">
      <c r="A19" s="25"/>
      <c r="B19" s="107">
        <v>6</v>
      </c>
      <c r="C19" s="103" t="s">
        <v>49</v>
      </c>
      <c r="D19" s="88" t="s">
        <v>35</v>
      </c>
      <c r="E19" s="52"/>
      <c r="F19" s="26">
        <v>12.45</v>
      </c>
      <c r="G19" s="26">
        <v>12.4</v>
      </c>
      <c r="H19" s="26">
        <v>0</v>
      </c>
      <c r="I19" s="26">
        <v>13.1</v>
      </c>
      <c r="J19" s="26">
        <v>11.13</v>
      </c>
      <c r="K19" s="26">
        <v>0</v>
      </c>
      <c r="L19" s="26">
        <v>0</v>
      </c>
      <c r="M19" s="26">
        <v>0</v>
      </c>
      <c r="N19" s="26">
        <v>15.55</v>
      </c>
      <c r="O19" s="26">
        <v>10.05</v>
      </c>
      <c r="P19" s="26">
        <v>0</v>
      </c>
      <c r="Q19" s="26">
        <v>13.05</v>
      </c>
      <c r="R19" s="26">
        <v>10.97</v>
      </c>
      <c r="S19" s="29">
        <f t="shared" si="9"/>
        <v>54.14999999999999</v>
      </c>
      <c r="T19" s="29">
        <f t="shared" si="10"/>
        <v>12.45</v>
      </c>
      <c r="U19" s="29">
        <f t="shared" si="11"/>
        <v>15.55</v>
      </c>
      <c r="V19" s="29">
        <f t="shared" si="12"/>
        <v>41.69999999999999</v>
      </c>
      <c r="W19" s="29">
        <f t="shared" si="13"/>
        <v>10.05</v>
      </c>
      <c r="X19" s="93">
        <v>6</v>
      </c>
      <c r="Y19" s="117">
        <f t="shared" si="14"/>
        <v>15.55</v>
      </c>
      <c r="Z19" s="29">
        <f t="shared" si="15"/>
        <v>10.829999999999998</v>
      </c>
      <c r="AA19" s="117">
        <v>12.8</v>
      </c>
      <c r="AB19" s="112" t="s">
        <v>51</v>
      </c>
      <c r="AC19" s="29">
        <f t="shared" si="16"/>
        <v>15.55</v>
      </c>
      <c r="AD19" s="29">
        <f t="shared" si="17"/>
        <v>10.05</v>
      </c>
      <c r="AE19" s="135">
        <v>135.33</v>
      </c>
      <c r="AF19" s="136">
        <f t="shared" si="18"/>
        <v>14.77245985435124</v>
      </c>
      <c r="AG19" s="45"/>
      <c r="AH19" s="13"/>
    </row>
    <row r="20" spans="1:34" s="2" customFormat="1" ht="15.75" customHeight="1">
      <c r="A20" s="25"/>
      <c r="B20" s="107"/>
      <c r="C20" s="103"/>
      <c r="D20" s="88"/>
      <c r="E20" s="52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9"/>
      <c r="T20" s="29"/>
      <c r="U20" s="29"/>
      <c r="V20" s="29"/>
      <c r="W20" s="29"/>
      <c r="X20" s="93"/>
      <c r="Y20" s="29"/>
      <c r="Z20" s="29"/>
      <c r="AA20" s="29"/>
      <c r="AB20" s="112"/>
      <c r="AC20" s="29"/>
      <c r="AD20" s="29"/>
      <c r="AE20" s="135"/>
      <c r="AF20" s="136"/>
      <c r="AG20" s="45"/>
      <c r="AH20" s="13"/>
    </row>
    <row r="21" spans="1:34" s="2" customFormat="1" ht="20.25" customHeight="1">
      <c r="A21" s="25"/>
      <c r="B21" s="108">
        <v>1</v>
      </c>
      <c r="C21" s="103" t="s">
        <v>28</v>
      </c>
      <c r="D21" s="88" t="s">
        <v>27</v>
      </c>
      <c r="E21" s="52"/>
      <c r="F21" s="114">
        <v>23.05</v>
      </c>
      <c r="G21" s="126">
        <v>6.72</v>
      </c>
      <c r="H21" s="26">
        <v>0</v>
      </c>
      <c r="I21" s="26">
        <v>19.05</v>
      </c>
      <c r="J21" s="26">
        <v>8.51</v>
      </c>
      <c r="K21" s="26">
        <v>0</v>
      </c>
      <c r="L21" s="26">
        <v>0</v>
      </c>
      <c r="M21" s="26">
        <v>0</v>
      </c>
      <c r="N21" s="114">
        <v>23.7</v>
      </c>
      <c r="O21" s="126">
        <v>6.65</v>
      </c>
      <c r="P21" s="26">
        <v>0</v>
      </c>
      <c r="Q21" s="26">
        <v>4</v>
      </c>
      <c r="R21" s="26">
        <v>11.09</v>
      </c>
      <c r="S21" s="29">
        <f aca="true" t="shared" si="19" ref="S21:S26">SUM(F21,I21,N21,Q21)</f>
        <v>69.8</v>
      </c>
      <c r="T21" s="29">
        <f aca="true" t="shared" si="20" ref="T21:T26">MIN(F21,I21,N21,Q21)</f>
        <v>4</v>
      </c>
      <c r="U21" s="29">
        <f aca="true" t="shared" si="21" ref="U21:U26">MAX(F21,I21,N21,Q21)</f>
        <v>23.7</v>
      </c>
      <c r="V21" s="29">
        <f aca="true" t="shared" si="22" ref="V21:V26">SUM(S21-T21)</f>
        <v>65.8</v>
      </c>
      <c r="W21" s="29">
        <f aca="true" t="shared" si="23" ref="W21:W26">MIN(G21,J21,O21,R21)</f>
        <v>6.65</v>
      </c>
      <c r="X21" s="93">
        <v>2</v>
      </c>
      <c r="Y21" s="117">
        <f aca="true" t="shared" si="24" ref="Y21:Y26">MAX(F21,I21,N21,Q21)</f>
        <v>23.7</v>
      </c>
      <c r="Z21" s="29">
        <f aca="true" t="shared" si="25" ref="Z21:Z26">AVERAGE(,F21,I21,N21,Q21)</f>
        <v>13.959999999999999</v>
      </c>
      <c r="AA21" s="117">
        <v>25.05</v>
      </c>
      <c r="AB21" s="29">
        <v>6.92</v>
      </c>
      <c r="AC21" s="131">
        <f aca="true" t="shared" si="26" ref="AC21:AC26">MAX(U21,AA21)</f>
        <v>25.05</v>
      </c>
      <c r="AD21" s="132">
        <f aca="true" t="shared" si="27" ref="AD21:AD26">MIN(W21,AB21)</f>
        <v>6.65</v>
      </c>
      <c r="AE21" s="135">
        <v>135.33</v>
      </c>
      <c r="AF21" s="136">
        <f aca="true" t="shared" si="28" ref="AF21:AF26">SUM(3600/AD21*AE21/3281.54)</f>
        <v>22.325296471613527</v>
      </c>
      <c r="AG21" s="45"/>
      <c r="AH21" s="13"/>
    </row>
    <row r="22" spans="1:34" s="2" customFormat="1" ht="20.25" customHeight="1">
      <c r="A22" s="25"/>
      <c r="B22" s="107">
        <v>2</v>
      </c>
      <c r="C22" s="103" t="s">
        <v>26</v>
      </c>
      <c r="D22" s="88" t="s">
        <v>27</v>
      </c>
      <c r="E22" s="52"/>
      <c r="F22" s="26">
        <v>19.45</v>
      </c>
      <c r="G22" s="26">
        <v>7.26</v>
      </c>
      <c r="H22" s="26">
        <v>0</v>
      </c>
      <c r="I22" s="115">
        <v>22.05</v>
      </c>
      <c r="J22" s="125">
        <v>7.87</v>
      </c>
      <c r="K22" s="26">
        <v>0</v>
      </c>
      <c r="L22" s="26">
        <v>0</v>
      </c>
      <c r="M22" s="26">
        <v>0</v>
      </c>
      <c r="N22" s="26">
        <v>21.9</v>
      </c>
      <c r="O22" s="26">
        <v>7.25</v>
      </c>
      <c r="P22" s="26">
        <v>0</v>
      </c>
      <c r="Q22" s="114">
        <v>22.3</v>
      </c>
      <c r="R22" s="125">
        <v>7.65</v>
      </c>
      <c r="S22" s="29">
        <f t="shared" si="19"/>
        <v>85.7</v>
      </c>
      <c r="T22" s="29">
        <f t="shared" si="20"/>
        <v>19.45</v>
      </c>
      <c r="U22" s="29">
        <f t="shared" si="21"/>
        <v>22.3</v>
      </c>
      <c r="V22" s="29">
        <f t="shared" si="22"/>
        <v>66.25</v>
      </c>
      <c r="W22" s="29">
        <f t="shared" si="23"/>
        <v>7.25</v>
      </c>
      <c r="X22" s="99">
        <v>1</v>
      </c>
      <c r="Y22" s="121">
        <f t="shared" si="24"/>
        <v>22.3</v>
      </c>
      <c r="Z22" s="29">
        <f t="shared" si="25"/>
        <v>17.14</v>
      </c>
      <c r="AA22" s="118">
        <v>22.85</v>
      </c>
      <c r="AB22" s="112" t="s">
        <v>51</v>
      </c>
      <c r="AC22" s="29">
        <f t="shared" si="26"/>
        <v>22.85</v>
      </c>
      <c r="AD22" s="29">
        <f t="shared" si="27"/>
        <v>7.25</v>
      </c>
      <c r="AE22" s="135">
        <v>135.33</v>
      </c>
      <c r="AF22" s="136">
        <f t="shared" si="28"/>
        <v>20.477685729135167</v>
      </c>
      <c r="AG22" s="45"/>
      <c r="AH22" s="13"/>
    </row>
    <row r="23" spans="1:34" s="2" customFormat="1" ht="20.25" customHeight="1">
      <c r="A23" s="25"/>
      <c r="B23" s="107">
        <v>3</v>
      </c>
      <c r="C23" s="104" t="s">
        <v>31</v>
      </c>
      <c r="D23" s="88" t="s">
        <v>27</v>
      </c>
      <c r="E23" s="52"/>
      <c r="F23" s="26">
        <v>17.45</v>
      </c>
      <c r="G23" s="26">
        <v>8.15</v>
      </c>
      <c r="H23" s="26">
        <v>0</v>
      </c>
      <c r="I23" s="26">
        <v>15.6</v>
      </c>
      <c r="J23" s="26">
        <v>9.48</v>
      </c>
      <c r="K23" s="26">
        <v>0</v>
      </c>
      <c r="L23" s="26">
        <v>0</v>
      </c>
      <c r="M23" s="26">
        <v>0</v>
      </c>
      <c r="N23" s="26">
        <v>17.1</v>
      </c>
      <c r="O23" s="26">
        <v>8.33</v>
      </c>
      <c r="P23" s="26">
        <v>0</v>
      </c>
      <c r="Q23" s="26">
        <v>16.05</v>
      </c>
      <c r="R23" s="26">
        <v>9.15</v>
      </c>
      <c r="S23" s="29">
        <f t="shared" si="19"/>
        <v>66.2</v>
      </c>
      <c r="T23" s="29">
        <f t="shared" si="20"/>
        <v>15.6</v>
      </c>
      <c r="U23" s="29">
        <f t="shared" si="21"/>
        <v>17.45</v>
      </c>
      <c r="V23" s="29">
        <f t="shared" si="22"/>
        <v>50.6</v>
      </c>
      <c r="W23" s="29">
        <f t="shared" si="23"/>
        <v>8.15</v>
      </c>
      <c r="X23" s="93">
        <v>5</v>
      </c>
      <c r="Y23" s="118">
        <f t="shared" si="24"/>
        <v>17.45</v>
      </c>
      <c r="Z23" s="29">
        <f t="shared" si="25"/>
        <v>13.24</v>
      </c>
      <c r="AA23" s="120">
        <v>5.05</v>
      </c>
      <c r="AB23" s="29">
        <v>8.96</v>
      </c>
      <c r="AC23" s="29">
        <f t="shared" si="26"/>
        <v>17.45</v>
      </c>
      <c r="AD23" s="29">
        <f t="shared" si="27"/>
        <v>8.15</v>
      </c>
      <c r="AE23" s="135">
        <v>135.33</v>
      </c>
      <c r="AF23" s="136">
        <f t="shared" si="28"/>
        <v>18.21634620076441</v>
      </c>
      <c r="AG23" s="45"/>
      <c r="AH23" s="13"/>
    </row>
    <row r="24" spans="1:34" s="2" customFormat="1" ht="20.25" customHeight="1">
      <c r="A24" s="25"/>
      <c r="B24" s="107">
        <v>4</v>
      </c>
      <c r="C24" s="103" t="s">
        <v>29</v>
      </c>
      <c r="D24" s="88" t="s">
        <v>27</v>
      </c>
      <c r="E24" s="52"/>
      <c r="F24" s="26">
        <v>18.95</v>
      </c>
      <c r="G24" s="26">
        <v>7.52</v>
      </c>
      <c r="H24" s="26">
        <v>0</v>
      </c>
      <c r="I24" s="26">
        <v>19.35</v>
      </c>
      <c r="J24" s="26">
        <v>7.88</v>
      </c>
      <c r="K24" s="26">
        <v>0</v>
      </c>
      <c r="L24" s="26">
        <v>0</v>
      </c>
      <c r="M24" s="26">
        <v>0</v>
      </c>
      <c r="N24" s="26">
        <v>20.85</v>
      </c>
      <c r="O24" s="26">
        <v>7.71</v>
      </c>
      <c r="P24" s="26">
        <v>0</v>
      </c>
      <c r="Q24" s="26">
        <v>17.95</v>
      </c>
      <c r="R24" s="26">
        <v>7.8</v>
      </c>
      <c r="S24" s="29">
        <f t="shared" si="19"/>
        <v>77.1</v>
      </c>
      <c r="T24" s="29">
        <f t="shared" si="20"/>
        <v>17.95</v>
      </c>
      <c r="U24" s="29">
        <f t="shared" si="21"/>
        <v>20.85</v>
      </c>
      <c r="V24" s="29">
        <f t="shared" si="22"/>
        <v>59.14999999999999</v>
      </c>
      <c r="W24" s="29">
        <f t="shared" si="23"/>
        <v>7.52</v>
      </c>
      <c r="X24" s="93">
        <v>3</v>
      </c>
      <c r="Y24" s="117">
        <f t="shared" si="24"/>
        <v>20.85</v>
      </c>
      <c r="Z24" s="29">
        <f t="shared" si="25"/>
        <v>15.419999999999998</v>
      </c>
      <c r="AA24" s="121">
        <v>5</v>
      </c>
      <c r="AB24" s="29">
        <v>8.77</v>
      </c>
      <c r="AC24" s="29">
        <f t="shared" si="26"/>
        <v>20.85</v>
      </c>
      <c r="AD24" s="29">
        <f t="shared" si="27"/>
        <v>7.52</v>
      </c>
      <c r="AE24" s="135">
        <v>135.33</v>
      </c>
      <c r="AF24" s="136">
        <f t="shared" si="28"/>
        <v>19.742449672371006</v>
      </c>
      <c r="AG24" s="45"/>
      <c r="AH24" s="13"/>
    </row>
    <row r="25" spans="1:34" s="2" customFormat="1" ht="20.25" customHeight="1">
      <c r="A25" s="25"/>
      <c r="B25" s="107">
        <v>5</v>
      </c>
      <c r="C25" s="103" t="s">
        <v>32</v>
      </c>
      <c r="D25" s="88" t="s">
        <v>27</v>
      </c>
      <c r="E25" s="52">
        <v>18</v>
      </c>
      <c r="F25" s="26">
        <v>17.25</v>
      </c>
      <c r="G25" s="26">
        <v>8.98</v>
      </c>
      <c r="H25" s="26">
        <v>0</v>
      </c>
      <c r="I25" s="26">
        <v>14.05</v>
      </c>
      <c r="J25" s="26">
        <v>8.8</v>
      </c>
      <c r="K25" s="26">
        <v>0</v>
      </c>
      <c r="L25" s="26">
        <v>0</v>
      </c>
      <c r="M25" s="26">
        <v>0</v>
      </c>
      <c r="N25" s="26">
        <v>18.2</v>
      </c>
      <c r="O25" s="26">
        <v>8.78</v>
      </c>
      <c r="P25" s="26">
        <v>0</v>
      </c>
      <c r="Q25" s="26">
        <v>13.45</v>
      </c>
      <c r="R25" s="26">
        <v>8.83</v>
      </c>
      <c r="S25" s="29">
        <f t="shared" si="19"/>
        <v>62.95</v>
      </c>
      <c r="T25" s="29">
        <f t="shared" si="20"/>
        <v>13.45</v>
      </c>
      <c r="U25" s="29">
        <f t="shared" si="21"/>
        <v>18.2</v>
      </c>
      <c r="V25" s="29">
        <f t="shared" si="22"/>
        <v>49.5</v>
      </c>
      <c r="W25" s="29">
        <f t="shared" si="23"/>
        <v>8.78</v>
      </c>
      <c r="X25" s="93">
        <v>6</v>
      </c>
      <c r="Y25" s="117">
        <f t="shared" si="24"/>
        <v>18.2</v>
      </c>
      <c r="Z25" s="29">
        <f t="shared" si="25"/>
        <v>12.59</v>
      </c>
      <c r="AA25" s="117">
        <v>18.45</v>
      </c>
      <c r="AB25" s="29">
        <v>8.39</v>
      </c>
      <c r="AC25" s="29">
        <f t="shared" si="26"/>
        <v>18.45</v>
      </c>
      <c r="AD25" s="29">
        <f t="shared" si="27"/>
        <v>8.39</v>
      </c>
      <c r="AE25" s="135">
        <v>135.33</v>
      </c>
      <c r="AF25" s="136">
        <f t="shared" si="28"/>
        <v>17.695258824342066</v>
      </c>
      <c r="AG25" s="45"/>
      <c r="AH25" s="13"/>
    </row>
    <row r="26" spans="1:34" s="5" customFormat="1" ht="19.5" customHeight="1" thickBot="1">
      <c r="A26" s="25"/>
      <c r="B26" s="110">
        <v>6</v>
      </c>
      <c r="C26" s="106" t="s">
        <v>30</v>
      </c>
      <c r="D26" s="90" t="s">
        <v>27</v>
      </c>
      <c r="E26" s="53">
        <v>17</v>
      </c>
      <c r="F26" s="42">
        <v>17.3</v>
      </c>
      <c r="G26" s="42">
        <v>8.77</v>
      </c>
      <c r="H26" s="42">
        <v>0</v>
      </c>
      <c r="I26" s="42">
        <v>18.6</v>
      </c>
      <c r="J26" s="42">
        <v>8.94</v>
      </c>
      <c r="K26" s="42">
        <v>0</v>
      </c>
      <c r="L26" s="42">
        <v>0</v>
      </c>
      <c r="M26" s="42">
        <v>0</v>
      </c>
      <c r="N26" s="42">
        <v>18.85</v>
      </c>
      <c r="O26" s="42">
        <v>8.68</v>
      </c>
      <c r="P26" s="42">
        <v>0</v>
      </c>
      <c r="Q26" s="42">
        <v>16.7</v>
      </c>
      <c r="R26" s="42">
        <v>8.85</v>
      </c>
      <c r="S26" s="30">
        <f t="shared" si="19"/>
        <v>71.45</v>
      </c>
      <c r="T26" s="30">
        <f t="shared" si="20"/>
        <v>16.7</v>
      </c>
      <c r="U26" s="30">
        <f t="shared" si="21"/>
        <v>18.85</v>
      </c>
      <c r="V26" s="30">
        <f t="shared" si="22"/>
        <v>54.75</v>
      </c>
      <c r="W26" s="30">
        <f t="shared" si="23"/>
        <v>8.68</v>
      </c>
      <c r="X26" s="94">
        <v>4</v>
      </c>
      <c r="Y26" s="122">
        <f t="shared" si="24"/>
        <v>18.85</v>
      </c>
      <c r="Z26" s="30">
        <f t="shared" si="25"/>
        <v>14.290000000000001</v>
      </c>
      <c r="AA26" s="124">
        <v>17</v>
      </c>
      <c r="AB26" s="30">
        <v>8.21</v>
      </c>
      <c r="AC26" s="30">
        <f t="shared" si="26"/>
        <v>18.85</v>
      </c>
      <c r="AD26" s="30">
        <f t="shared" si="27"/>
        <v>8.21</v>
      </c>
      <c r="AE26" s="134">
        <v>135.33</v>
      </c>
      <c r="AF26" s="137">
        <f t="shared" si="28"/>
        <v>18.08321821391351</v>
      </c>
      <c r="AG26" s="45"/>
      <c r="AH26" s="13"/>
    </row>
    <row r="27" spans="1:35" ht="11.25" customHeight="1" thickTop="1">
      <c r="A27" s="13"/>
      <c r="B27" s="31"/>
      <c r="C27" s="46"/>
      <c r="D27" s="33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6"/>
      <c r="U27" s="36"/>
      <c r="V27" s="36"/>
      <c r="W27" s="36"/>
      <c r="X27" s="95"/>
      <c r="Y27" s="36"/>
      <c r="Z27" s="36"/>
      <c r="AA27" s="36"/>
      <c r="AB27" s="36"/>
      <c r="AC27" s="36"/>
      <c r="AD27" s="36"/>
      <c r="AE27" s="47"/>
      <c r="AF27" s="38"/>
      <c r="AG27" s="38"/>
      <c r="AH27" s="13"/>
      <c r="AI27" s="12"/>
    </row>
    <row r="28" spans="1:34" ht="25.5" customHeight="1">
      <c r="A28" s="13"/>
      <c r="B28" s="31"/>
      <c r="C28" s="55"/>
      <c r="D28" s="56"/>
      <c r="E28" s="55"/>
      <c r="F28" s="58"/>
      <c r="G28" s="57"/>
      <c r="H28" s="57"/>
      <c r="I28" s="59"/>
      <c r="J28" s="57"/>
      <c r="K28" s="57"/>
      <c r="L28" s="57"/>
      <c r="M28" s="57"/>
      <c r="N28" s="57"/>
      <c r="O28" s="57"/>
      <c r="P28" s="35"/>
      <c r="Q28" s="35"/>
      <c r="R28" s="35"/>
      <c r="S28" s="36"/>
      <c r="T28" s="36"/>
      <c r="U28" s="36"/>
      <c r="V28" s="36"/>
      <c r="W28" s="36"/>
      <c r="X28" s="95"/>
      <c r="Y28" s="36"/>
      <c r="Z28" s="36"/>
      <c r="AA28" s="36"/>
      <c r="AB28" s="36"/>
      <c r="AC28" s="36"/>
      <c r="AD28" s="36"/>
      <c r="AE28" s="47"/>
      <c r="AF28" s="38"/>
      <c r="AG28" s="38"/>
      <c r="AH28" s="50"/>
    </row>
    <row r="29" spans="1:49" s="5" customFormat="1" ht="25.5" customHeight="1" thickBot="1">
      <c r="A29" s="13"/>
      <c r="B29" s="31"/>
      <c r="C29" s="46"/>
      <c r="D29" s="86"/>
      <c r="E29" s="34"/>
      <c r="F29" s="35"/>
      <c r="G29" s="5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36"/>
      <c r="V29" s="36"/>
      <c r="W29" s="36"/>
      <c r="X29" s="95"/>
      <c r="Y29" s="36"/>
      <c r="Z29" s="36"/>
      <c r="AA29" s="36"/>
      <c r="AB29" s="36"/>
      <c r="AC29" s="36"/>
      <c r="AD29" s="36"/>
      <c r="AE29" s="47"/>
      <c r="AF29" s="38"/>
      <c r="AG29" s="38"/>
      <c r="AH29" s="49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" customFormat="1" ht="25.5" customHeight="1">
      <c r="A30" s="13"/>
      <c r="B30" s="31"/>
      <c r="C30" s="46"/>
      <c r="D30" s="40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36"/>
      <c r="V30" s="36"/>
      <c r="W30" s="36"/>
      <c r="X30" s="95"/>
      <c r="Y30" s="36"/>
      <c r="Z30" s="36"/>
      <c r="AA30" s="36"/>
      <c r="AB30" s="36"/>
      <c r="AC30" s="36"/>
      <c r="AD30" s="36"/>
      <c r="AE30" s="47"/>
      <c r="AF30" s="38"/>
      <c r="AG30" s="38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ht="25.5" customHeight="1">
      <c r="A31" s="13"/>
      <c r="B31" s="31"/>
      <c r="C31" s="46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6"/>
      <c r="U31" s="36"/>
      <c r="V31" s="36"/>
      <c r="W31" s="36"/>
      <c r="X31" s="95"/>
      <c r="Y31" s="36"/>
      <c r="Z31" s="36"/>
      <c r="AA31" s="36"/>
      <c r="AB31" s="36"/>
      <c r="AC31" s="36"/>
      <c r="AD31" s="36"/>
      <c r="AE31" s="47"/>
      <c r="AF31" s="38"/>
      <c r="AG31" s="38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ht="25.5" customHeight="1">
      <c r="A32" s="13"/>
      <c r="B32" s="31"/>
      <c r="C32" s="46"/>
      <c r="D32" s="40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6"/>
      <c r="U32" s="36"/>
      <c r="V32" s="36"/>
      <c r="W32" s="36"/>
      <c r="X32" s="95"/>
      <c r="Y32" s="36"/>
      <c r="Z32" s="36"/>
      <c r="AA32" s="36"/>
      <c r="AB32" s="36"/>
      <c r="AC32" s="36"/>
      <c r="AD32" s="36"/>
      <c r="AE32" s="47"/>
      <c r="AF32" s="38"/>
      <c r="AG32" s="38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s="5" customFormat="1" ht="25.5" customHeight="1" thickBot="1">
      <c r="A33" s="13"/>
      <c r="B33" s="31"/>
      <c r="C33" s="46"/>
      <c r="D33" s="40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6"/>
      <c r="U33" s="36"/>
      <c r="V33" s="36"/>
      <c r="W33" s="36"/>
      <c r="X33" s="95"/>
      <c r="Y33" s="36"/>
      <c r="Z33" s="36"/>
      <c r="AA33" s="36"/>
      <c r="AB33" s="36"/>
      <c r="AC33" s="36"/>
      <c r="AD33" s="36"/>
      <c r="AE33" s="47"/>
      <c r="AF33" s="38"/>
      <c r="AG33" s="38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s="3" customFormat="1" ht="25.5" customHeight="1">
      <c r="A34" s="13"/>
      <c r="B34" s="31"/>
      <c r="C34" s="46"/>
      <c r="D34" s="40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6"/>
      <c r="U34" s="36"/>
      <c r="V34" s="36"/>
      <c r="W34" s="36"/>
      <c r="X34" s="95"/>
      <c r="Y34" s="36"/>
      <c r="Z34" s="36"/>
      <c r="AA34" s="36"/>
      <c r="AB34" s="36"/>
      <c r="AC34" s="36"/>
      <c r="AD34" s="36"/>
      <c r="AE34" s="47"/>
      <c r="AF34" s="38"/>
      <c r="AG34" s="38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ht="14.25" customHeight="1">
      <c r="A35" s="13"/>
      <c r="B35" s="31"/>
      <c r="C35" s="32"/>
      <c r="D35" s="33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6"/>
      <c r="U35" s="36"/>
      <c r="V35" s="36"/>
      <c r="W35" s="36"/>
      <c r="X35" s="95"/>
      <c r="Y35" s="36"/>
      <c r="Z35" s="36"/>
      <c r="AA35" s="36"/>
      <c r="AB35" s="36"/>
      <c r="AC35" s="36"/>
      <c r="AD35" s="36"/>
      <c r="AE35" s="37"/>
      <c r="AF35" s="38"/>
      <c r="AG35" s="38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ht="14.25" customHeight="1">
      <c r="A36" s="13"/>
      <c r="B36" s="39"/>
      <c r="C36" s="32"/>
      <c r="D36" s="40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6"/>
      <c r="V36" s="36"/>
      <c r="W36" s="36"/>
      <c r="X36" s="95"/>
      <c r="Y36" s="36"/>
      <c r="Z36" s="36"/>
      <c r="AA36" s="36"/>
      <c r="AB36" s="36"/>
      <c r="AC36" s="36"/>
      <c r="AD36" s="36"/>
      <c r="AE36" s="37"/>
      <c r="AF36" s="38"/>
      <c r="AG36" s="38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s="5" customFormat="1" ht="14.25" customHeight="1" thickBot="1">
      <c r="A37" s="13"/>
      <c r="B37" s="31"/>
      <c r="C37" s="32"/>
      <c r="D37" s="40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6"/>
      <c r="U37" s="36"/>
      <c r="V37" s="36"/>
      <c r="W37" s="36"/>
      <c r="X37" s="95"/>
      <c r="Y37" s="36"/>
      <c r="Z37" s="36"/>
      <c r="AA37" s="36"/>
      <c r="AB37" s="36"/>
      <c r="AC37" s="36"/>
      <c r="AD37" s="36"/>
      <c r="AE37" s="37"/>
      <c r="AF37" s="38"/>
      <c r="AG37" s="38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s="3" customFormat="1" ht="14.25" customHeight="1">
      <c r="A38" s="13"/>
      <c r="B38" s="31"/>
      <c r="C38" s="32"/>
      <c r="D38" s="40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6"/>
      <c r="U38" s="36"/>
      <c r="V38" s="36"/>
      <c r="W38" s="36"/>
      <c r="X38" s="95"/>
      <c r="Y38" s="36"/>
      <c r="Z38" s="36"/>
      <c r="AA38" s="36"/>
      <c r="AB38" s="36"/>
      <c r="AC38" s="36"/>
      <c r="AD38" s="36"/>
      <c r="AE38" s="37"/>
      <c r="AF38" s="38"/>
      <c r="AG38" s="38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ht="14.25" customHeight="1">
      <c r="A39" s="13"/>
      <c r="B39" s="31"/>
      <c r="C39" s="32"/>
      <c r="D39" s="33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  <c r="U39" s="36"/>
      <c r="V39" s="36"/>
      <c r="W39" s="36"/>
      <c r="X39" s="95"/>
      <c r="Y39" s="36"/>
      <c r="Z39" s="36"/>
      <c r="AA39" s="36"/>
      <c r="AB39" s="36"/>
      <c r="AC39" s="36"/>
      <c r="AD39" s="36"/>
      <c r="AE39" s="37"/>
      <c r="AF39" s="38"/>
      <c r="AG39" s="38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ht="64.5" customHeight="1">
      <c r="A40" s="13"/>
      <c r="B40" s="31"/>
      <c r="C40" s="32"/>
      <c r="D40" s="40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36"/>
      <c r="V40" s="36"/>
      <c r="W40" s="36"/>
      <c r="X40" s="95"/>
      <c r="Y40" s="36"/>
      <c r="Z40" s="36"/>
      <c r="AA40" s="36"/>
      <c r="AB40" s="36"/>
      <c r="AC40" s="36"/>
      <c r="AD40" s="36"/>
      <c r="AE40" s="37"/>
      <c r="AF40" s="38"/>
      <c r="AG40" s="38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s="2" customFormat="1" ht="14.25" customHeight="1">
      <c r="A41" s="13"/>
      <c r="B41" s="31"/>
      <c r="C41" s="32"/>
      <c r="D41" s="40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36"/>
      <c r="V41" s="36"/>
      <c r="W41" s="36"/>
      <c r="X41" s="95"/>
      <c r="Y41" s="36"/>
      <c r="Z41" s="36"/>
      <c r="AA41" s="36"/>
      <c r="AB41" s="36"/>
      <c r="AC41" s="36"/>
      <c r="AD41" s="36"/>
      <c r="AE41" s="37"/>
      <c r="AF41" s="38"/>
      <c r="AG41" s="38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s="5" customFormat="1" ht="60" customHeight="1" thickBot="1">
      <c r="A42" s="13"/>
      <c r="B42" s="31"/>
      <c r="C42" s="32"/>
      <c r="D42" s="40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6"/>
      <c r="V42" s="36"/>
      <c r="W42" s="36"/>
      <c r="X42" s="95"/>
      <c r="Y42" s="36"/>
      <c r="Z42" s="36"/>
      <c r="AA42" s="36"/>
      <c r="AB42" s="36"/>
      <c r="AC42" s="36"/>
      <c r="AD42" s="36"/>
      <c r="AE42" s="37"/>
      <c r="AF42" s="38"/>
      <c r="AG42" s="38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</row>
    <row r="43" spans="2:33" s="13" customFormat="1" ht="14.25" customHeight="1">
      <c r="B43" s="31"/>
      <c r="C43" s="32"/>
      <c r="D43" s="33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6"/>
      <c r="U43" s="36"/>
      <c r="V43" s="36"/>
      <c r="W43" s="36"/>
      <c r="X43" s="95"/>
      <c r="Y43" s="36"/>
      <c r="Z43" s="36"/>
      <c r="AA43" s="36"/>
      <c r="AB43" s="36"/>
      <c r="AC43" s="36"/>
      <c r="AD43" s="36"/>
      <c r="AE43" s="37"/>
      <c r="AF43" s="38"/>
      <c r="AG43" s="38"/>
    </row>
    <row r="44" spans="1:33" ht="14.25" customHeight="1">
      <c r="A44" s="24"/>
      <c r="B44" s="31"/>
      <c r="C44" s="32"/>
      <c r="D44" s="40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6"/>
      <c r="V44" s="36"/>
      <c r="W44" s="36"/>
      <c r="X44" s="95"/>
      <c r="Y44" s="36"/>
      <c r="Z44" s="36"/>
      <c r="AA44" s="36"/>
      <c r="AB44" s="36"/>
      <c r="AC44" s="36"/>
      <c r="AD44" s="36"/>
      <c r="AE44" s="41"/>
      <c r="AF44" s="38"/>
      <c r="AG44" s="38"/>
    </row>
    <row r="45" spans="1:33" ht="14.25" customHeight="1">
      <c r="A45" s="24"/>
      <c r="B45" s="31"/>
      <c r="C45" s="32"/>
      <c r="D45" s="40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6"/>
      <c r="U45" s="36"/>
      <c r="V45" s="36"/>
      <c r="W45" s="36"/>
      <c r="X45" s="95"/>
      <c r="Y45" s="36"/>
      <c r="Z45" s="36"/>
      <c r="AA45" s="36"/>
      <c r="AB45" s="36"/>
      <c r="AC45" s="36"/>
      <c r="AD45" s="36"/>
      <c r="AE45" s="41"/>
      <c r="AF45" s="38"/>
      <c r="AG45" s="38"/>
    </row>
    <row r="46" spans="1:33" s="2" customFormat="1" ht="14.25" customHeight="1">
      <c r="A46" s="13"/>
      <c r="B46" s="31"/>
      <c r="C46" s="32"/>
      <c r="D46" s="40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36"/>
      <c r="V46" s="36"/>
      <c r="W46" s="36"/>
      <c r="X46" s="95"/>
      <c r="Y46" s="36"/>
      <c r="Z46" s="36"/>
      <c r="AA46" s="36"/>
      <c r="AB46" s="36"/>
      <c r="AC46" s="36"/>
      <c r="AD46" s="36"/>
      <c r="AE46" s="37"/>
      <c r="AF46" s="38"/>
      <c r="AG46" s="38"/>
    </row>
    <row r="47" spans="1:33" s="2" customFormat="1" ht="14.25" customHeight="1">
      <c r="A47" s="13"/>
      <c r="B47" s="31"/>
      <c r="C47" s="32"/>
      <c r="D47" s="33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6"/>
      <c r="U47" s="36"/>
      <c r="V47" s="36"/>
      <c r="W47" s="36"/>
      <c r="X47" s="95"/>
      <c r="Y47" s="36"/>
      <c r="Z47" s="36"/>
      <c r="AA47" s="36"/>
      <c r="AB47" s="36"/>
      <c r="AC47" s="36"/>
      <c r="AD47" s="36"/>
      <c r="AE47" s="37"/>
      <c r="AF47" s="38"/>
      <c r="AG47" s="38"/>
    </row>
    <row r="48" spans="1:33" ht="14.25" customHeight="1">
      <c r="A48" s="13"/>
      <c r="B48" s="31"/>
      <c r="C48" s="32"/>
      <c r="D48" s="40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6"/>
      <c r="X48" s="95"/>
      <c r="Y48" s="36"/>
      <c r="Z48" s="36"/>
      <c r="AA48" s="36"/>
      <c r="AB48" s="36"/>
      <c r="AC48" s="36"/>
      <c r="AD48" s="36"/>
      <c r="AE48" s="37"/>
      <c r="AF48" s="38"/>
      <c r="AG48" s="38"/>
    </row>
    <row r="49" spans="1:33" ht="14.25" customHeight="1">
      <c r="A49" s="13"/>
      <c r="B49" s="31"/>
      <c r="C49" s="32"/>
      <c r="D49" s="40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36"/>
      <c r="V49" s="36"/>
      <c r="W49" s="36"/>
      <c r="X49" s="95"/>
      <c r="Y49" s="36"/>
      <c r="Z49" s="36"/>
      <c r="AA49" s="36"/>
      <c r="AB49" s="36"/>
      <c r="AC49" s="36"/>
      <c r="AD49" s="36"/>
      <c r="AE49" s="37"/>
      <c r="AF49" s="38"/>
      <c r="AG49" s="38"/>
    </row>
    <row r="50" spans="1:33" ht="14.25" customHeight="1">
      <c r="A50" s="13"/>
      <c r="B50" s="31"/>
      <c r="C50" s="32"/>
      <c r="D50" s="40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36"/>
      <c r="X50" s="95"/>
      <c r="Y50" s="36"/>
      <c r="Z50" s="36"/>
      <c r="AA50" s="36"/>
      <c r="AB50" s="36"/>
      <c r="AC50" s="36"/>
      <c r="AD50" s="36"/>
      <c r="AE50" s="37"/>
      <c r="AF50" s="38"/>
      <c r="AG50" s="38"/>
    </row>
    <row r="51" spans="1:33" ht="12.7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6"/>
      <c r="Y51" s="1"/>
      <c r="Z51" s="1"/>
      <c r="AA51" s="1"/>
      <c r="AB51" s="1"/>
      <c r="AC51" s="1"/>
      <c r="AD51" s="1"/>
      <c r="AE51" s="1"/>
      <c r="AF51" s="1"/>
      <c r="AG51" s="1"/>
    </row>
    <row r="52" s="1" customFormat="1" ht="12.75">
      <c r="X52" s="96"/>
    </row>
    <row r="53" s="1" customFormat="1" ht="12.75" hidden="1">
      <c r="X53" s="96"/>
    </row>
    <row r="54" s="1" customFormat="1" ht="12.75">
      <c r="X54" s="96"/>
    </row>
    <row r="55" s="1" customFormat="1" ht="12.75">
      <c r="X55" s="96"/>
    </row>
    <row r="56" s="1" customFormat="1" ht="57" customHeight="1">
      <c r="X56" s="96"/>
    </row>
    <row r="57" spans="2:30" s="1" customFormat="1" ht="48" customHeight="1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97"/>
      <c r="Y57" s="7"/>
      <c r="Z57" s="11"/>
      <c r="AA57" s="21"/>
      <c r="AB57" s="21"/>
      <c r="AC57" s="21"/>
      <c r="AD57" s="21"/>
    </row>
    <row r="58" spans="2:30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97"/>
      <c r="Y58" s="7"/>
      <c r="Z58" s="11"/>
      <c r="AA58" s="21"/>
      <c r="AB58" s="21"/>
      <c r="AC58" s="21"/>
      <c r="AD58" s="21"/>
    </row>
    <row r="59" spans="2:30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6"/>
      <c r="X59" s="97"/>
      <c r="Y59" s="7"/>
      <c r="Z59" s="11"/>
      <c r="AA59" s="21"/>
      <c r="AB59" s="21"/>
      <c r="AC59" s="21"/>
      <c r="AD59" s="21"/>
    </row>
    <row r="60" spans="2:30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6"/>
      <c r="X60" s="97"/>
      <c r="Y60" s="7"/>
      <c r="Z60" s="11"/>
      <c r="AA60" s="21"/>
      <c r="AB60" s="21"/>
      <c r="AC60" s="21"/>
      <c r="AD60" s="21"/>
    </row>
    <row r="61" spans="2:30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6"/>
      <c r="X61" s="97"/>
      <c r="Y61" s="7"/>
      <c r="Z61" s="11"/>
      <c r="AA61" s="21"/>
      <c r="AB61" s="21"/>
      <c r="AC61" s="21"/>
      <c r="AD61" s="21"/>
    </row>
    <row r="62" spans="2:30" s="1" customFormat="1" ht="12.75">
      <c r="B62" s="6"/>
      <c r="C62" s="7"/>
      <c r="D62" s="11"/>
      <c r="E62" s="9"/>
      <c r="F62" s="7"/>
      <c r="G62" s="8"/>
      <c r="H62" s="9"/>
      <c r="I62" s="7"/>
      <c r="J62" s="8"/>
      <c r="K62" s="10"/>
      <c r="L62" s="7"/>
      <c r="M62" s="11"/>
      <c r="N62" s="7"/>
      <c r="O62" s="8"/>
      <c r="P62" s="9"/>
      <c r="Q62" s="7"/>
      <c r="R62" s="8"/>
      <c r="S62" s="9"/>
      <c r="T62" s="9"/>
      <c r="U62" s="9"/>
      <c r="V62" s="9"/>
      <c r="W62" s="6"/>
      <c r="X62" s="97"/>
      <c r="Y62" s="7"/>
      <c r="Z62" s="11"/>
      <c r="AA62" s="21"/>
      <c r="AB62" s="21"/>
      <c r="AC62" s="21"/>
      <c r="AD62" s="21"/>
    </row>
    <row r="63" spans="2:30" s="1" customFormat="1" ht="12.75">
      <c r="B63" s="6"/>
      <c r="C63" s="7"/>
      <c r="D63" s="11"/>
      <c r="E63" s="9"/>
      <c r="F63" s="7"/>
      <c r="G63" s="8"/>
      <c r="H63" s="9"/>
      <c r="I63" s="7"/>
      <c r="J63" s="8"/>
      <c r="K63" s="10"/>
      <c r="L63" s="7"/>
      <c r="M63" s="11"/>
      <c r="N63" s="7"/>
      <c r="O63" s="8"/>
      <c r="P63" s="9"/>
      <c r="Q63" s="7"/>
      <c r="R63" s="8"/>
      <c r="S63" s="9"/>
      <c r="T63" s="9"/>
      <c r="U63" s="9"/>
      <c r="V63" s="9"/>
      <c r="W63" s="6"/>
      <c r="X63" s="97"/>
      <c r="Y63" s="7"/>
      <c r="Z63" s="11"/>
      <c r="AA63" s="21"/>
      <c r="AB63" s="21"/>
      <c r="AC63" s="21"/>
      <c r="AD63" s="21"/>
    </row>
    <row r="64" spans="2:33" s="1" customFormat="1" ht="12.75">
      <c r="B64" s="6"/>
      <c r="C64" s="7"/>
      <c r="D64" s="11"/>
      <c r="E64" s="9"/>
      <c r="F64" s="7"/>
      <c r="G64" s="8"/>
      <c r="H64" s="9"/>
      <c r="I64" s="7"/>
      <c r="J64" s="8"/>
      <c r="K64" s="10"/>
      <c r="L64" s="7"/>
      <c r="M64" s="11"/>
      <c r="N64" s="7"/>
      <c r="O64" s="8"/>
      <c r="P64" s="9"/>
      <c r="Q64" s="7"/>
      <c r="R64" s="8"/>
      <c r="S64" s="9"/>
      <c r="T64" s="9"/>
      <c r="U64" s="9"/>
      <c r="V64" s="9"/>
      <c r="W64" s="6"/>
      <c r="X64" s="97"/>
      <c r="Y64" s="7"/>
      <c r="Z64" s="11"/>
      <c r="AA64" s="9"/>
      <c r="AB64" s="9"/>
      <c r="AC64" s="9"/>
      <c r="AD64" s="9"/>
      <c r="AE64" s="12"/>
      <c r="AF64" s="12"/>
      <c r="AG64" s="48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2009-01-19T13:25:57Z</dcterms:modified>
  <cp:category/>
  <cp:version/>
  <cp:contentType/>
  <cp:contentStatus/>
</cp:coreProperties>
</file>