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10 month 02 am results 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<sst xmlns="http://schemas.openxmlformats.org/spreadsheetml/2006/main" count="87" uniqueCount="54">
  <si>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</si>
  <si>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</si>
  <si>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</si>
  <si>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</si>
  <si>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</si>
  <si>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</si>
  <si>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</si>
  <si>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</si>
  <si>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</si>
  <si>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</si>
  <si>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</si>
  <si>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</si>
  <si>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</si>
  <si>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</si>
  <si>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</si>
  <si>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</si>
  <si>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</si>
  <si>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</si>
  <si>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</si>
  <si>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</si>
  <si>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</si>
  <si>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</si>
  <si>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</si>
  <si>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MPH</t>
  </si>
  <si>
    <t>A-Z</t>
  </si>
  <si>
    <t>o</t>
  </si>
  <si>
    <t>Martin Hill</t>
  </si>
  <si>
    <t>Chassis</t>
  </si>
  <si>
    <t>Tony Stacey</t>
  </si>
  <si>
    <t>Andy Player</t>
  </si>
  <si>
    <t>Paul Homewood</t>
  </si>
  <si>
    <t>John Ovens</t>
  </si>
  <si>
    <t>Robin Cornwall</t>
  </si>
  <si>
    <t>John Chell</t>
  </si>
  <si>
    <t>Julian Allard</t>
  </si>
  <si>
    <t>Deane Walpole</t>
  </si>
  <si>
    <t>Tony Molloy</t>
  </si>
  <si>
    <t>Steve Stacey</t>
  </si>
  <si>
    <t>Dave Rouse</t>
  </si>
  <si>
    <t>Daniel Stacey</t>
  </si>
  <si>
    <t>Roy Masters</t>
  </si>
  <si>
    <t>John Molloy</t>
  </si>
  <si>
    <t>David Hannington</t>
  </si>
  <si>
    <t>Craig Homewood</t>
  </si>
  <si>
    <t>GRID</t>
  </si>
  <si>
    <t>Q</t>
  </si>
  <si>
    <t>Clive Harland</t>
  </si>
  <si>
    <t>Marc Townsend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</si>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</sst>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color indexed="17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Corbel"/>
      <family val="2"/>
    </font>
    <font>
      <sz val="11"/>
      <color indexed="8"/>
      <name val="Corbel"/>
      <family val="2"/>
    </font>
    <font>
      <b/>
      <sz val="14"/>
      <name val="Corbel"/>
      <family val="2"/>
    </font>
    <font>
      <b/>
      <sz val="14"/>
      <color indexed="8"/>
      <name val="Corbel"/>
      <family val="2"/>
    </font>
    <font>
      <b/>
      <sz val="11"/>
      <color indexed="10"/>
      <name val="Corbel"/>
      <family val="2"/>
    </font>
    <font>
      <b/>
      <sz val="11"/>
      <color indexed="8"/>
      <name val="Corbel"/>
      <family val="2"/>
    </font>
    <font>
      <b/>
      <sz val="11"/>
      <color indexed="61"/>
      <name val="Corbel"/>
      <family val="2"/>
    </font>
    <font>
      <sz val="11"/>
      <color indexed="13"/>
      <name val="Corbel"/>
      <family val="2"/>
    </font>
    <font>
      <sz val="11"/>
      <color indexed="12"/>
      <name val="Corbel"/>
      <family val="2"/>
    </font>
    <font>
      <b/>
      <sz val="11"/>
      <name val="Corbe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7" fillId="3" borderId="18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173" fontId="12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12" fillId="2" borderId="0" xfId="0" applyNumberFormat="1" applyFont="1" applyBorder="1" applyAlignment="1">
      <alignment/>
    </xf>
    <xf numFmtId="0" fontId="9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2" fillId="2" borderId="20" xfId="0" applyNumberFormat="1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/>
      <protection locked="0"/>
    </xf>
    <xf numFmtId="172" fontId="12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18" xfId="0" applyFont="1" applyFill="1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15" fillId="3" borderId="0" xfId="0" applyFont="1" applyFill="1" applyBorder="1" applyAlignment="1" applyProtection="1">
      <alignment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7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>
      <alignment/>
    </xf>
    <xf numFmtId="0" fontId="10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/>
    </xf>
    <xf numFmtId="0" fontId="7" fillId="3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0" fontId="6" fillId="3" borderId="24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19" fillId="3" borderId="0" xfId="0" applyFont="1" applyFill="1" applyBorder="1" applyAlignment="1" applyProtection="1">
      <alignment horizontal="center"/>
      <protection locked="0"/>
    </xf>
    <xf numFmtId="0" fontId="20" fillId="3" borderId="26" xfId="0" applyFont="1" applyFill="1" applyBorder="1" applyAlignment="1">
      <alignment horizontal="left"/>
    </xf>
    <xf numFmtId="0" fontId="21" fillId="2" borderId="27" xfId="0" applyFont="1" applyFill="1" applyBorder="1" applyAlignment="1">
      <alignment horizontal="right"/>
    </xf>
    <xf numFmtId="0" fontId="21" fillId="2" borderId="28" xfId="0" applyFont="1" applyFill="1" applyBorder="1" applyAlignment="1">
      <alignment/>
    </xf>
    <xf numFmtId="0" fontId="22" fillId="3" borderId="23" xfId="0" applyFont="1" applyFill="1" applyBorder="1" applyAlignment="1">
      <alignment horizontal="center"/>
    </xf>
    <xf numFmtId="2" fontId="23" fillId="0" borderId="0" xfId="0" applyNumberFormat="1" applyFont="1" applyFill="1" applyBorder="1" applyAlignment="1" applyProtection="1">
      <alignment horizontal="center"/>
      <protection locked="0"/>
    </xf>
    <xf numFmtId="2" fontId="23" fillId="3" borderId="0" xfId="0" applyNumberFormat="1" applyFont="1" applyFill="1" applyBorder="1" applyAlignment="1">
      <alignment/>
    </xf>
    <xf numFmtId="2" fontId="18" fillId="3" borderId="0" xfId="0" applyNumberFormat="1" applyFont="1" applyFill="1" applyBorder="1" applyAlignment="1">
      <alignment/>
    </xf>
    <xf numFmtId="172" fontId="19" fillId="2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/>
    </xf>
    <xf numFmtId="0" fontId="24" fillId="4" borderId="30" xfId="0" applyFont="1" applyFill="1" applyBorder="1" applyAlignment="1">
      <alignment/>
    </xf>
    <xf numFmtId="0" fontId="24" fillId="3" borderId="23" xfId="0" applyFont="1" applyFill="1" applyBorder="1" applyAlignment="1">
      <alignment/>
    </xf>
    <xf numFmtId="0" fontId="24" fillId="5" borderId="27" xfId="0" applyFont="1" applyFill="1" applyBorder="1" applyAlignment="1">
      <alignment/>
    </xf>
    <xf numFmtId="0" fontId="24" fillId="5" borderId="28" xfId="0" applyFont="1" applyFill="1" applyBorder="1" applyAlignment="1">
      <alignment/>
    </xf>
    <xf numFmtId="0" fontId="24" fillId="6" borderId="27" xfId="0" applyFont="1" applyFill="1" applyBorder="1" applyAlignment="1">
      <alignment/>
    </xf>
    <xf numFmtId="0" fontId="24" fillId="6" borderId="28" xfId="0" applyFont="1" applyFill="1" applyBorder="1" applyAlignment="1">
      <alignment/>
    </xf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 applyProtection="1">
      <alignment horizontal="center"/>
      <protection locked="0"/>
    </xf>
    <xf numFmtId="2" fontId="29" fillId="3" borderId="2" xfId="0" applyNumberFormat="1" applyFont="1" applyFill="1" applyBorder="1" applyAlignment="1">
      <alignment horizontal="center"/>
    </xf>
    <xf numFmtId="172" fontId="28" fillId="2" borderId="2" xfId="0" applyNumberFormat="1" applyFont="1" applyFill="1" applyBorder="1" applyAlignment="1">
      <alignment horizontal="center"/>
    </xf>
    <xf numFmtId="173" fontId="28" fillId="2" borderId="3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 applyProtection="1">
      <alignment horizontal="center"/>
      <protection locked="0"/>
    </xf>
    <xf numFmtId="2" fontId="29" fillId="3" borderId="3" xfId="0" applyNumberFormat="1" applyFont="1" applyFill="1" applyBorder="1" applyAlignment="1">
      <alignment horizontal="center"/>
    </xf>
    <xf numFmtId="0" fontId="29" fillId="3" borderId="3" xfId="0" applyNumberFormat="1" applyFont="1" applyFill="1" applyBorder="1" applyAlignment="1">
      <alignment horizontal="center"/>
    </xf>
    <xf numFmtId="172" fontId="28" fillId="2" borderId="3" xfId="0" applyNumberFormat="1" applyFont="1" applyFill="1" applyBorder="1" applyAlignment="1">
      <alignment horizontal="center"/>
    </xf>
    <xf numFmtId="173" fontId="28" fillId="2" borderId="32" xfId="0" applyNumberFormat="1" applyFont="1" applyFill="1" applyBorder="1" applyAlignment="1">
      <alignment horizontal="center"/>
    </xf>
    <xf numFmtId="2" fontId="29" fillId="3" borderId="18" xfId="0" applyNumberFormat="1" applyFont="1" applyFill="1" applyBorder="1" applyAlignment="1" applyProtection="1">
      <alignment horizontal="center"/>
      <protection locked="0"/>
    </xf>
    <xf numFmtId="2" fontId="29" fillId="3" borderId="18" xfId="0" applyNumberFormat="1" applyFont="1" applyFill="1" applyBorder="1" applyAlignment="1">
      <alignment horizontal="center"/>
    </xf>
    <xf numFmtId="0" fontId="29" fillId="3" borderId="18" xfId="0" applyNumberFormat="1" applyFont="1" applyFill="1" applyBorder="1" applyAlignment="1">
      <alignment horizontal="center"/>
    </xf>
    <xf numFmtId="172" fontId="28" fillId="2" borderId="18" xfId="0" applyNumberFormat="1" applyFont="1" applyFill="1" applyBorder="1" applyAlignment="1">
      <alignment horizontal="center"/>
    </xf>
    <xf numFmtId="173" fontId="28" fillId="2" borderId="33" xfId="0" applyNumberFormat="1" applyFont="1" applyFill="1" applyBorder="1" applyAlignment="1">
      <alignment horizontal="center"/>
    </xf>
    <xf numFmtId="0" fontId="30" fillId="3" borderId="2" xfId="0" applyFont="1" applyFill="1" applyBorder="1" applyAlignment="1" applyProtection="1">
      <alignment horizontal="left"/>
      <protection locked="0"/>
    </xf>
    <xf numFmtId="0" fontId="30" fillId="3" borderId="3" xfId="0" applyFont="1" applyFill="1" applyBorder="1" applyAlignment="1" applyProtection="1">
      <alignment horizontal="left"/>
      <protection locked="0"/>
    </xf>
    <xf numFmtId="0" fontId="31" fillId="3" borderId="3" xfId="0" applyFont="1" applyFill="1" applyBorder="1" applyAlignment="1" applyProtection="1">
      <alignment horizontal="left"/>
      <protection locked="0"/>
    </xf>
    <xf numFmtId="0" fontId="30" fillId="3" borderId="18" xfId="0" applyFont="1" applyFill="1" applyBorder="1" applyAlignment="1" applyProtection="1">
      <alignment horizontal="left"/>
      <protection locked="0"/>
    </xf>
    <xf numFmtId="2" fontId="32" fillId="3" borderId="2" xfId="0" applyNumberFormat="1" applyFont="1" applyFill="1" applyBorder="1" applyAlignment="1" applyProtection="1">
      <alignment horizontal="center"/>
      <protection locked="0"/>
    </xf>
    <xf numFmtId="2" fontId="33" fillId="3" borderId="2" xfId="0" applyNumberFormat="1" applyFont="1" applyFill="1" applyBorder="1" applyAlignment="1" applyProtection="1">
      <alignment horizontal="center"/>
      <protection locked="0"/>
    </xf>
    <xf numFmtId="0" fontId="32" fillId="3" borderId="2" xfId="0" applyNumberFormat="1" applyFont="1" applyFill="1" applyBorder="1" applyAlignment="1">
      <alignment horizontal="center"/>
    </xf>
    <xf numFmtId="2" fontId="34" fillId="3" borderId="2" xfId="0" applyNumberFormat="1" applyFont="1" applyFill="1" applyBorder="1" applyAlignment="1" applyProtection="1">
      <alignment horizontal="center"/>
      <protection locked="0"/>
    </xf>
    <xf numFmtId="2" fontId="29" fillId="4" borderId="3" xfId="0" applyNumberFormat="1" applyFont="1" applyFill="1" applyBorder="1" applyAlignment="1">
      <alignment horizontal="center"/>
    </xf>
    <xf numFmtId="2" fontId="35" fillId="5" borderId="3" xfId="0" applyNumberFormat="1" applyFont="1" applyFill="1" applyBorder="1" applyAlignment="1">
      <alignment horizontal="center"/>
    </xf>
    <xf numFmtId="2" fontId="29" fillId="5" borderId="3" xfId="0" applyNumberFormat="1" applyFont="1" applyFill="1" applyBorder="1" applyAlignment="1">
      <alignment horizontal="center"/>
    </xf>
    <xf numFmtId="2" fontId="36" fillId="7" borderId="3" xfId="0" applyNumberFormat="1" applyFont="1" applyFill="1" applyBorder="1" applyAlignment="1">
      <alignment horizontal="center"/>
    </xf>
    <xf numFmtId="2" fontId="29" fillId="7" borderId="3" xfId="0" applyNumberFormat="1" applyFont="1" applyFill="1" applyBorder="1" applyAlignment="1">
      <alignment horizontal="center"/>
    </xf>
    <xf numFmtId="0" fontId="28" fillId="3" borderId="34" xfId="0" applyFont="1" applyFill="1" applyBorder="1" applyAlignment="1" applyProtection="1">
      <alignment horizontal="center"/>
      <protection locked="0"/>
    </xf>
    <xf numFmtId="0" fontId="29" fillId="3" borderId="34" xfId="0" applyFont="1" applyFill="1" applyBorder="1" applyAlignment="1" applyProtection="1">
      <alignment horizontal="center"/>
      <protection locked="0"/>
    </xf>
    <xf numFmtId="0" fontId="28" fillId="3" borderId="35" xfId="0" applyFont="1" applyFill="1" applyBorder="1" applyAlignment="1" applyProtection="1">
      <alignment horizontal="center"/>
      <protection locked="0"/>
    </xf>
    <xf numFmtId="0" fontId="37" fillId="3" borderId="34" xfId="0" applyFont="1" applyFill="1" applyBorder="1" applyAlignment="1" applyProtection="1">
      <alignment horizontal="center"/>
      <protection locked="0"/>
    </xf>
    <xf numFmtId="0" fontId="32" fillId="3" borderId="36" xfId="0" applyFont="1" applyFill="1" applyBorder="1" applyAlignment="1" applyProtection="1">
      <alignment horizontal="center"/>
      <protection locked="0"/>
    </xf>
    <xf numFmtId="2" fontId="29" fillId="7" borderId="18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/>
    </xf>
    <xf numFmtId="2" fontId="28" fillId="3" borderId="7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7</xdr:row>
      <xdr:rowOff>57150</xdr:rowOff>
    </xdr:from>
    <xdr:to>
      <xdr:col>3</xdr:col>
      <xdr:colOff>628650</xdr:colOff>
      <xdr:row>7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144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19050</xdr:rowOff>
    </xdr:from>
    <xdr:to>
      <xdr:col>3</xdr:col>
      <xdr:colOff>676275</xdr:colOff>
      <xdr:row>4</xdr:row>
      <xdr:rowOff>247650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6762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6</xdr:row>
      <xdr:rowOff>28575</xdr:rowOff>
    </xdr:from>
    <xdr:to>
      <xdr:col>3</xdr:col>
      <xdr:colOff>676275</xdr:colOff>
      <xdr:row>6</xdr:row>
      <xdr:rowOff>257175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2192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57150</xdr:rowOff>
    </xdr:from>
    <xdr:to>
      <xdr:col>3</xdr:col>
      <xdr:colOff>628650</xdr:colOff>
      <xdr:row>5</xdr:row>
      <xdr:rowOff>228600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810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28575</xdr:rowOff>
    </xdr:from>
    <xdr:to>
      <xdr:col>3</xdr:col>
      <xdr:colOff>676275</xdr:colOff>
      <xdr:row>12</xdr:row>
      <xdr:rowOff>257175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8194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</xdr:row>
      <xdr:rowOff>28575</xdr:rowOff>
    </xdr:from>
    <xdr:to>
      <xdr:col>3</xdr:col>
      <xdr:colOff>676275</xdr:colOff>
      <xdr:row>13</xdr:row>
      <xdr:rowOff>257175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0861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57150</xdr:rowOff>
    </xdr:from>
    <xdr:to>
      <xdr:col>3</xdr:col>
      <xdr:colOff>628650</xdr:colOff>
      <xdr:row>10</xdr:row>
      <xdr:rowOff>228600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3145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57150</xdr:rowOff>
    </xdr:from>
    <xdr:to>
      <xdr:col>3</xdr:col>
      <xdr:colOff>628650</xdr:colOff>
      <xdr:row>8</xdr:row>
      <xdr:rowOff>228600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7811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57150</xdr:rowOff>
    </xdr:from>
    <xdr:to>
      <xdr:col>3</xdr:col>
      <xdr:colOff>628650</xdr:colOff>
      <xdr:row>9</xdr:row>
      <xdr:rowOff>228600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0478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57150</xdr:rowOff>
    </xdr:from>
    <xdr:to>
      <xdr:col>3</xdr:col>
      <xdr:colOff>628650</xdr:colOff>
      <xdr:row>11</xdr:row>
      <xdr:rowOff>228600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5812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15</xdr:row>
      <xdr:rowOff>28575</xdr:rowOff>
    </xdr:from>
    <xdr:to>
      <xdr:col>3</xdr:col>
      <xdr:colOff>676275</xdr:colOff>
      <xdr:row>15</xdr:row>
      <xdr:rowOff>257175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6195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57150</xdr:rowOff>
    </xdr:from>
    <xdr:to>
      <xdr:col>3</xdr:col>
      <xdr:colOff>628650</xdr:colOff>
      <xdr:row>16</xdr:row>
      <xdr:rowOff>228600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9147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57150</xdr:rowOff>
    </xdr:from>
    <xdr:to>
      <xdr:col>3</xdr:col>
      <xdr:colOff>628650</xdr:colOff>
      <xdr:row>19</xdr:row>
      <xdr:rowOff>228600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148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14</xdr:row>
      <xdr:rowOff>57150</xdr:rowOff>
    </xdr:from>
    <xdr:to>
      <xdr:col>3</xdr:col>
      <xdr:colOff>628650</xdr:colOff>
      <xdr:row>14</xdr:row>
      <xdr:rowOff>228600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3813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17</xdr:row>
      <xdr:rowOff>57150</xdr:rowOff>
    </xdr:from>
    <xdr:to>
      <xdr:col>3</xdr:col>
      <xdr:colOff>628650</xdr:colOff>
      <xdr:row>17</xdr:row>
      <xdr:rowOff>228600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1814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57150</xdr:rowOff>
    </xdr:from>
    <xdr:to>
      <xdr:col>3</xdr:col>
      <xdr:colOff>628650</xdr:colOff>
      <xdr:row>18</xdr:row>
      <xdr:rowOff>228600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4481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57150</xdr:rowOff>
    </xdr:from>
    <xdr:to>
      <xdr:col>3</xdr:col>
      <xdr:colOff>628650</xdr:colOff>
      <xdr:row>22</xdr:row>
      <xdr:rowOff>228600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5149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21</xdr:row>
      <xdr:rowOff>57150</xdr:rowOff>
    </xdr:from>
    <xdr:to>
      <xdr:col>3</xdr:col>
      <xdr:colOff>628650</xdr:colOff>
      <xdr:row>21</xdr:row>
      <xdr:rowOff>228600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2482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20</xdr:row>
      <xdr:rowOff>57150</xdr:rowOff>
    </xdr:from>
    <xdr:to>
      <xdr:col>3</xdr:col>
      <xdr:colOff>628650</xdr:colOff>
      <xdr:row>20</xdr:row>
      <xdr:rowOff>228600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9815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U61"/>
  <sheetViews>
    <sheetView showGridLines="0" tabSelected="1" zoomScale="81" zoomScaleNormal="81" workbookViewId="0" topLeftCell="A2">
      <selection activeCell="X32" sqref="X32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3.4218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3" width="6.710937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10.8515625" style="12" customWidth="1"/>
    <col min="34" max="34" width="94.8515625" style="45" customWidth="1"/>
    <col min="35" max="16384" width="8.8515625" style="4" customWidth="1"/>
  </cols>
  <sheetData>
    <row r="1" spans="1:34" s="2" customFormat="1" ht="42.75" customHeight="1" hidden="1" thickBot="1">
      <c r="A1" s="24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</row>
    <row r="3" spans="1:34" s="2" customFormat="1" ht="14.25" thickTop="1">
      <c r="A3" s="27"/>
      <c r="B3" s="55"/>
      <c r="C3" s="56"/>
      <c r="D3" s="56"/>
      <c r="E3" s="57"/>
      <c r="F3" s="80"/>
      <c r="G3" s="81"/>
      <c r="H3" s="82"/>
      <c r="I3" s="83"/>
      <c r="J3" s="84"/>
      <c r="K3" s="82"/>
      <c r="L3" s="82"/>
      <c r="M3" s="82"/>
      <c r="N3" s="69" t="s">
        <v>21</v>
      </c>
      <c r="O3" s="70" t="s">
        <v>22</v>
      </c>
      <c r="P3" s="82"/>
      <c r="Q3" s="85"/>
      <c r="R3" s="86"/>
      <c r="S3" s="58" t="s">
        <v>10</v>
      </c>
      <c r="T3" s="58" t="s">
        <v>10</v>
      </c>
      <c r="U3" s="58" t="s">
        <v>10</v>
      </c>
      <c r="V3" s="58" t="s">
        <v>10</v>
      </c>
      <c r="W3" s="58" t="s">
        <v>44</v>
      </c>
      <c r="X3" s="59" t="s">
        <v>6</v>
      </c>
      <c r="Y3" s="58" t="s">
        <v>5</v>
      </c>
      <c r="Z3" s="71" t="s">
        <v>13</v>
      </c>
      <c r="AA3" s="71" t="s">
        <v>13</v>
      </c>
      <c r="AB3" s="58" t="s">
        <v>13</v>
      </c>
      <c r="AC3" s="58" t="s">
        <v>13</v>
      </c>
      <c r="AD3" s="58" t="s">
        <v>5</v>
      </c>
      <c r="AE3" s="59" t="s">
        <v>6</v>
      </c>
      <c r="AF3" s="60"/>
      <c r="AG3" s="68" t="s">
        <v>20</v>
      </c>
      <c r="AH3" s="41"/>
    </row>
    <row r="4" spans="1:34" s="2" customFormat="1" ht="27.75" customHeight="1" thickBot="1">
      <c r="A4" s="27"/>
      <c r="B4" s="61" t="s">
        <v>0</v>
      </c>
      <c r="C4" s="62" t="s">
        <v>9</v>
      </c>
      <c r="D4" s="63" t="s">
        <v>27</v>
      </c>
      <c r="E4" s="63">
        <v>1</v>
      </c>
      <c r="F4" s="87" t="s">
        <v>7</v>
      </c>
      <c r="G4" s="88" t="s">
        <v>4</v>
      </c>
      <c r="H4" s="89">
        <v>2</v>
      </c>
      <c r="I4" s="90" t="s">
        <v>7</v>
      </c>
      <c r="J4" s="91" t="s">
        <v>4</v>
      </c>
      <c r="K4" s="89" t="s">
        <v>1</v>
      </c>
      <c r="L4" s="89" t="s">
        <v>2</v>
      </c>
      <c r="M4" s="89">
        <v>3</v>
      </c>
      <c r="N4" s="92" t="s">
        <v>7</v>
      </c>
      <c r="O4" s="93" t="s">
        <v>4</v>
      </c>
      <c r="P4" s="89">
        <v>4</v>
      </c>
      <c r="Q4" s="94" t="s">
        <v>7</v>
      </c>
      <c r="R4" s="95" t="s">
        <v>4</v>
      </c>
      <c r="S4" s="64" t="s">
        <v>12</v>
      </c>
      <c r="T4" s="64" t="s">
        <v>18</v>
      </c>
      <c r="U4" s="64" t="s">
        <v>19</v>
      </c>
      <c r="V4" s="64" t="s">
        <v>11</v>
      </c>
      <c r="W4" s="64" t="s">
        <v>45</v>
      </c>
      <c r="X4" s="64" t="s">
        <v>15</v>
      </c>
      <c r="Y4" s="64" t="s">
        <v>3</v>
      </c>
      <c r="Z4" s="64" t="s">
        <v>22</v>
      </c>
      <c r="AA4" s="64" t="s">
        <v>24</v>
      </c>
      <c r="AB4" s="65" t="s">
        <v>5</v>
      </c>
      <c r="AC4" s="65" t="s">
        <v>14</v>
      </c>
      <c r="AD4" s="96" t="s">
        <v>17</v>
      </c>
      <c r="AE4" s="96" t="s">
        <v>16</v>
      </c>
      <c r="AF4" s="64" t="s">
        <v>8</v>
      </c>
      <c r="AG4" s="66" t="s">
        <v>23</v>
      </c>
      <c r="AH4" s="40"/>
    </row>
    <row r="5" spans="1:34" ht="21" customHeight="1">
      <c r="A5" s="27"/>
      <c r="B5" s="128">
        <v>1</v>
      </c>
      <c r="C5" s="111" t="s">
        <v>26</v>
      </c>
      <c r="D5" s="97"/>
      <c r="E5" s="46"/>
      <c r="F5" s="115">
        <v>25.95</v>
      </c>
      <c r="G5" s="118">
        <v>6.28</v>
      </c>
      <c r="H5" s="116">
        <v>0</v>
      </c>
      <c r="I5" s="115">
        <v>23.8</v>
      </c>
      <c r="J5" s="118">
        <v>6.81</v>
      </c>
      <c r="K5" s="116">
        <v>0</v>
      </c>
      <c r="L5" s="116">
        <v>0</v>
      </c>
      <c r="M5" s="116">
        <v>0</v>
      </c>
      <c r="N5" s="115">
        <v>27.7</v>
      </c>
      <c r="O5" s="118">
        <v>6.24</v>
      </c>
      <c r="P5" s="116">
        <v>0</v>
      </c>
      <c r="Q5" s="115">
        <v>24.05</v>
      </c>
      <c r="R5" s="118">
        <v>6.38</v>
      </c>
      <c r="S5" s="98">
        <f aca="true" t="shared" si="0" ref="S5:S23">SUM(F5,I5,N5,Q5)</f>
        <v>101.5</v>
      </c>
      <c r="T5" s="98">
        <f aca="true" t="shared" si="1" ref="T5:T23">MIN(F5,I5,N5,Q5)</f>
        <v>23.8</v>
      </c>
      <c r="U5" s="98">
        <f aca="true" t="shared" si="2" ref="U5:U23">MAX(F5,I5,N5,Q5)</f>
        <v>27.7</v>
      </c>
      <c r="V5" s="98">
        <f aca="true" t="shared" si="3" ref="V5:V23">SUM(S5-T5)</f>
        <v>77.7</v>
      </c>
      <c r="W5" s="117">
        <v>1</v>
      </c>
      <c r="X5" s="98">
        <f aca="true" t="shared" si="4" ref="X5:X23">MIN(G5,J5,O5,R5)</f>
        <v>6.24</v>
      </c>
      <c r="Y5" s="98">
        <f aca="true" t="shared" si="5" ref="Y5:Y23">MAX(F5,I5,N5,Q5)</f>
        <v>27.7</v>
      </c>
      <c r="Z5" s="98"/>
      <c r="AA5" s="98" t="s">
        <v>48</v>
      </c>
      <c r="AB5" s="98">
        <v>27.75</v>
      </c>
      <c r="AC5" s="98">
        <v>6.22</v>
      </c>
      <c r="AD5" s="130">
        <f aca="true" t="shared" si="6" ref="AD5:AD23">MAX(U5,AB5)</f>
        <v>27.75</v>
      </c>
      <c r="AE5" s="130">
        <f aca="true" t="shared" si="7" ref="AE5:AE14">MIN(X5,AC5)</f>
        <v>6.22</v>
      </c>
      <c r="AF5" s="99">
        <v>88.66</v>
      </c>
      <c r="AG5" s="100">
        <f aca="true" t="shared" si="8" ref="AG5:AG23">SUM(3600/AE5*AF5/5280)</f>
        <v>9.718649517684888</v>
      </c>
      <c r="AH5" s="42"/>
    </row>
    <row r="6" spans="1:34" ht="21" customHeight="1">
      <c r="A6" s="27"/>
      <c r="B6" s="125">
        <v>2</v>
      </c>
      <c r="C6" s="113" t="s">
        <v>29</v>
      </c>
      <c r="D6" s="39"/>
      <c r="E6" s="47">
        <v>15</v>
      </c>
      <c r="F6" s="101">
        <v>22.7</v>
      </c>
      <c r="G6" s="101">
        <v>8.32</v>
      </c>
      <c r="H6" s="101">
        <v>0</v>
      </c>
      <c r="I6" s="101">
        <v>21.2</v>
      </c>
      <c r="J6" s="101">
        <v>7.81</v>
      </c>
      <c r="K6" s="101">
        <v>0</v>
      </c>
      <c r="L6" s="101">
        <v>0</v>
      </c>
      <c r="M6" s="101">
        <v>0</v>
      </c>
      <c r="N6" s="101">
        <v>22.15</v>
      </c>
      <c r="O6" s="101">
        <v>7.28</v>
      </c>
      <c r="P6" s="101">
        <v>0</v>
      </c>
      <c r="Q6" s="101">
        <v>21.9</v>
      </c>
      <c r="R6" s="101">
        <v>7.6</v>
      </c>
      <c r="S6" s="102">
        <f t="shared" si="0"/>
        <v>87.94999999999999</v>
      </c>
      <c r="T6" s="102">
        <f t="shared" si="1"/>
        <v>21.2</v>
      </c>
      <c r="U6" s="102">
        <f t="shared" si="2"/>
        <v>22.7</v>
      </c>
      <c r="V6" s="102">
        <f t="shared" si="3"/>
        <v>66.74999999999999</v>
      </c>
      <c r="W6" s="103">
        <v>4</v>
      </c>
      <c r="X6" s="102">
        <f t="shared" si="4"/>
        <v>7.28</v>
      </c>
      <c r="Y6" s="102">
        <f t="shared" si="5"/>
        <v>22.7</v>
      </c>
      <c r="Z6" s="122"/>
      <c r="AA6" s="102" t="s">
        <v>48</v>
      </c>
      <c r="AB6" s="102">
        <v>23.15</v>
      </c>
      <c r="AC6" s="131">
        <v>7.43</v>
      </c>
      <c r="AD6" s="102">
        <f t="shared" si="6"/>
        <v>23.15</v>
      </c>
      <c r="AE6" s="102">
        <f t="shared" si="7"/>
        <v>7.28</v>
      </c>
      <c r="AF6" s="104">
        <v>88.66</v>
      </c>
      <c r="AG6" s="105">
        <f t="shared" si="8"/>
        <v>8.303571428571427</v>
      </c>
      <c r="AH6" s="42"/>
    </row>
    <row r="7" spans="1:34" s="5" customFormat="1" ht="21" customHeight="1" thickBot="1">
      <c r="A7" s="27"/>
      <c r="B7" s="124">
        <v>3</v>
      </c>
      <c r="C7" s="112" t="s">
        <v>46</v>
      </c>
      <c r="D7" s="23"/>
      <c r="E7" s="47">
        <v>14</v>
      </c>
      <c r="F7" s="101">
        <v>23.55</v>
      </c>
      <c r="G7" s="101">
        <v>7.19</v>
      </c>
      <c r="H7" s="101">
        <v>0</v>
      </c>
      <c r="I7" s="101">
        <v>23.15</v>
      </c>
      <c r="J7" s="101">
        <v>7.19</v>
      </c>
      <c r="K7" s="101">
        <v>0</v>
      </c>
      <c r="L7" s="101">
        <v>0</v>
      </c>
      <c r="M7" s="101">
        <v>0</v>
      </c>
      <c r="N7" s="101">
        <v>21.7</v>
      </c>
      <c r="O7" s="101">
        <v>7.54</v>
      </c>
      <c r="P7" s="101">
        <v>0</v>
      </c>
      <c r="Q7" s="101">
        <v>18.8</v>
      </c>
      <c r="R7" s="101">
        <v>7.55</v>
      </c>
      <c r="S7" s="102">
        <f t="shared" si="0"/>
        <v>87.2</v>
      </c>
      <c r="T7" s="102">
        <f t="shared" si="1"/>
        <v>18.8</v>
      </c>
      <c r="U7" s="102">
        <f t="shared" si="2"/>
        <v>23.55</v>
      </c>
      <c r="V7" s="102">
        <f t="shared" si="3"/>
        <v>68.4</v>
      </c>
      <c r="W7" s="103">
        <v>2</v>
      </c>
      <c r="X7" s="102">
        <f t="shared" si="4"/>
        <v>7.19</v>
      </c>
      <c r="Y7" s="102">
        <f t="shared" si="5"/>
        <v>23.55</v>
      </c>
      <c r="Z7" s="119"/>
      <c r="AA7" s="102" t="s">
        <v>48</v>
      </c>
      <c r="AB7" s="102">
        <v>22.85</v>
      </c>
      <c r="AC7" s="131">
        <v>6.99</v>
      </c>
      <c r="AD7" s="102">
        <f t="shared" si="6"/>
        <v>23.55</v>
      </c>
      <c r="AE7" s="102">
        <f t="shared" si="7"/>
        <v>6.99</v>
      </c>
      <c r="AF7" s="104">
        <v>88.66</v>
      </c>
      <c r="AG7" s="105">
        <f t="shared" si="8"/>
        <v>8.648068669527895</v>
      </c>
      <c r="AH7" s="42"/>
    </row>
    <row r="8" spans="1:34" s="3" customFormat="1" ht="21" customHeight="1">
      <c r="A8" s="27"/>
      <c r="B8" s="127">
        <v>4</v>
      </c>
      <c r="C8" s="112" t="s">
        <v>28</v>
      </c>
      <c r="D8" s="23"/>
      <c r="E8" s="47">
        <v>18</v>
      </c>
      <c r="F8" s="101">
        <v>22.25</v>
      </c>
      <c r="G8" s="101">
        <v>7.44</v>
      </c>
      <c r="H8" s="101">
        <v>0</v>
      </c>
      <c r="I8" s="101">
        <v>21.45</v>
      </c>
      <c r="J8" s="101">
        <v>7.18</v>
      </c>
      <c r="K8" s="101">
        <v>0</v>
      </c>
      <c r="L8" s="101">
        <v>0</v>
      </c>
      <c r="M8" s="101">
        <v>0</v>
      </c>
      <c r="N8" s="101">
        <v>21.2</v>
      </c>
      <c r="O8" s="101">
        <v>7.2</v>
      </c>
      <c r="P8" s="101">
        <v>0</v>
      </c>
      <c r="Q8" s="101">
        <v>23.4</v>
      </c>
      <c r="R8" s="101">
        <v>7.2</v>
      </c>
      <c r="S8" s="102">
        <f t="shared" si="0"/>
        <v>88.30000000000001</v>
      </c>
      <c r="T8" s="102">
        <f t="shared" si="1"/>
        <v>21.2</v>
      </c>
      <c r="U8" s="102">
        <f t="shared" si="2"/>
        <v>23.4</v>
      </c>
      <c r="V8" s="102">
        <f t="shared" si="3"/>
        <v>67.10000000000001</v>
      </c>
      <c r="W8" s="103">
        <v>3</v>
      </c>
      <c r="X8" s="102">
        <f t="shared" si="4"/>
        <v>7.18</v>
      </c>
      <c r="Y8" s="102">
        <f t="shared" si="5"/>
        <v>23.4</v>
      </c>
      <c r="Z8" s="120"/>
      <c r="AA8" s="102" t="s">
        <v>48</v>
      </c>
      <c r="AB8" s="102">
        <v>21.2</v>
      </c>
      <c r="AC8" s="131">
        <v>6.85</v>
      </c>
      <c r="AD8" s="102">
        <f t="shared" si="6"/>
        <v>23.4</v>
      </c>
      <c r="AE8" s="102">
        <f t="shared" si="7"/>
        <v>6.85</v>
      </c>
      <c r="AF8" s="104">
        <v>88.66</v>
      </c>
      <c r="AG8" s="105">
        <f t="shared" si="8"/>
        <v>8.824817518248176</v>
      </c>
      <c r="AH8" s="42"/>
    </row>
    <row r="9" spans="1:34" ht="21" customHeight="1">
      <c r="A9" s="27"/>
      <c r="B9" s="124">
        <v>5</v>
      </c>
      <c r="C9" s="112" t="s">
        <v>31</v>
      </c>
      <c r="D9" s="23"/>
      <c r="E9" s="47"/>
      <c r="F9" s="101">
        <v>22</v>
      </c>
      <c r="G9" s="101">
        <v>7.36</v>
      </c>
      <c r="H9" s="101">
        <v>0</v>
      </c>
      <c r="I9" s="101">
        <v>20.2</v>
      </c>
      <c r="J9" s="101">
        <v>7.33</v>
      </c>
      <c r="K9" s="101">
        <v>0</v>
      </c>
      <c r="L9" s="101">
        <v>0</v>
      </c>
      <c r="M9" s="101">
        <v>0</v>
      </c>
      <c r="N9" s="101">
        <v>22.4</v>
      </c>
      <c r="O9" s="101">
        <v>7.15</v>
      </c>
      <c r="P9" s="101">
        <v>0</v>
      </c>
      <c r="Q9" s="101">
        <v>20.5</v>
      </c>
      <c r="R9" s="101">
        <v>6.99</v>
      </c>
      <c r="S9" s="102">
        <f t="shared" si="0"/>
        <v>85.1</v>
      </c>
      <c r="T9" s="102">
        <f t="shared" si="1"/>
        <v>20.2</v>
      </c>
      <c r="U9" s="102">
        <f t="shared" si="2"/>
        <v>22.4</v>
      </c>
      <c r="V9" s="102">
        <f t="shared" si="3"/>
        <v>64.89999999999999</v>
      </c>
      <c r="W9" s="103">
        <v>6</v>
      </c>
      <c r="X9" s="102">
        <f t="shared" si="4"/>
        <v>6.99</v>
      </c>
      <c r="Y9" s="102">
        <f t="shared" si="5"/>
        <v>22.4</v>
      </c>
      <c r="Z9" s="123"/>
      <c r="AA9" s="102" t="s">
        <v>49</v>
      </c>
      <c r="AB9" s="102">
        <v>22.85</v>
      </c>
      <c r="AC9" s="131">
        <v>7.07</v>
      </c>
      <c r="AD9" s="102">
        <f t="shared" si="6"/>
        <v>22.85</v>
      </c>
      <c r="AE9" s="102">
        <f t="shared" si="7"/>
        <v>6.99</v>
      </c>
      <c r="AF9" s="104">
        <v>88.66</v>
      </c>
      <c r="AG9" s="105">
        <f t="shared" si="8"/>
        <v>8.648068669527895</v>
      </c>
      <c r="AH9" s="42"/>
    </row>
    <row r="10" spans="1:34" ht="21" customHeight="1">
      <c r="A10" s="27"/>
      <c r="B10" s="124">
        <v>6</v>
      </c>
      <c r="C10" s="112" t="s">
        <v>32</v>
      </c>
      <c r="D10" s="23"/>
      <c r="E10" s="47">
        <v>10</v>
      </c>
      <c r="F10" s="101">
        <v>20.95</v>
      </c>
      <c r="G10" s="101">
        <v>7.86</v>
      </c>
      <c r="H10" s="101">
        <v>0</v>
      </c>
      <c r="I10" s="101">
        <v>22.9</v>
      </c>
      <c r="J10" s="101" t="s">
        <v>25</v>
      </c>
      <c r="K10" s="101">
        <v>0</v>
      </c>
      <c r="L10" s="101">
        <v>0</v>
      </c>
      <c r="M10" s="101">
        <v>0</v>
      </c>
      <c r="N10" s="101">
        <v>20.9</v>
      </c>
      <c r="O10" s="101">
        <v>8.08</v>
      </c>
      <c r="P10" s="101">
        <v>0</v>
      </c>
      <c r="Q10" s="101">
        <v>20.65</v>
      </c>
      <c r="R10" s="101">
        <v>7.79</v>
      </c>
      <c r="S10" s="102">
        <f t="shared" si="0"/>
        <v>85.4</v>
      </c>
      <c r="T10" s="102">
        <f t="shared" si="1"/>
        <v>20.65</v>
      </c>
      <c r="U10" s="102">
        <f t="shared" si="2"/>
        <v>22.9</v>
      </c>
      <c r="V10" s="102">
        <f t="shared" si="3"/>
        <v>64.75</v>
      </c>
      <c r="W10" s="103">
        <v>7</v>
      </c>
      <c r="X10" s="102">
        <f t="shared" si="4"/>
        <v>7.79</v>
      </c>
      <c r="Y10" s="102">
        <f t="shared" si="5"/>
        <v>22.9</v>
      </c>
      <c r="Z10" s="121"/>
      <c r="AA10" s="102" t="s">
        <v>49</v>
      </c>
      <c r="AB10" s="102">
        <v>22.35</v>
      </c>
      <c r="AC10" s="131">
        <v>7.71</v>
      </c>
      <c r="AD10" s="102">
        <f t="shared" si="6"/>
        <v>22.9</v>
      </c>
      <c r="AE10" s="102">
        <f t="shared" si="7"/>
        <v>7.71</v>
      </c>
      <c r="AF10" s="104">
        <v>88.66</v>
      </c>
      <c r="AG10" s="105">
        <f t="shared" si="8"/>
        <v>7.840466926070039</v>
      </c>
      <c r="AH10" s="42"/>
    </row>
    <row r="11" spans="1:34" s="2" customFormat="1" ht="21" customHeight="1">
      <c r="A11" s="27"/>
      <c r="B11" s="124">
        <v>7</v>
      </c>
      <c r="C11" s="113" t="s">
        <v>30</v>
      </c>
      <c r="D11" s="23"/>
      <c r="E11" s="47"/>
      <c r="F11" s="101">
        <v>22.7</v>
      </c>
      <c r="G11" s="101">
        <v>7.21</v>
      </c>
      <c r="H11" s="101">
        <v>0</v>
      </c>
      <c r="I11" s="101">
        <v>20.65</v>
      </c>
      <c r="J11" s="101">
        <v>7.05</v>
      </c>
      <c r="K11" s="101">
        <v>0</v>
      </c>
      <c r="L11" s="101">
        <v>0</v>
      </c>
      <c r="M11" s="101">
        <v>0</v>
      </c>
      <c r="N11" s="101">
        <v>21.65</v>
      </c>
      <c r="O11" s="101">
        <v>7.45</v>
      </c>
      <c r="P11" s="101">
        <v>0</v>
      </c>
      <c r="Q11" s="101">
        <v>19.25</v>
      </c>
      <c r="R11" s="101">
        <v>7.46</v>
      </c>
      <c r="S11" s="102">
        <f t="shared" si="0"/>
        <v>84.25</v>
      </c>
      <c r="T11" s="102">
        <f t="shared" si="1"/>
        <v>19.25</v>
      </c>
      <c r="U11" s="102">
        <f t="shared" si="2"/>
        <v>22.7</v>
      </c>
      <c r="V11" s="102">
        <f t="shared" si="3"/>
        <v>65</v>
      </c>
      <c r="W11" s="103">
        <v>5</v>
      </c>
      <c r="X11" s="102">
        <f t="shared" si="4"/>
        <v>7.05</v>
      </c>
      <c r="Y11" s="102">
        <f t="shared" si="5"/>
        <v>22.7</v>
      </c>
      <c r="Z11" s="119"/>
      <c r="AA11" s="102" t="s">
        <v>49</v>
      </c>
      <c r="AB11" s="102">
        <v>21.35</v>
      </c>
      <c r="AC11" s="132">
        <v>7.29</v>
      </c>
      <c r="AD11" s="102">
        <f t="shared" si="6"/>
        <v>22.7</v>
      </c>
      <c r="AE11" s="102">
        <f t="shared" si="7"/>
        <v>7.05</v>
      </c>
      <c r="AF11" s="104">
        <v>88.66</v>
      </c>
      <c r="AG11" s="105">
        <f t="shared" si="8"/>
        <v>8.574468085106382</v>
      </c>
      <c r="AH11" s="42"/>
    </row>
    <row r="12" spans="1:34" s="2" customFormat="1" ht="21" customHeight="1">
      <c r="A12" s="27"/>
      <c r="B12" s="124">
        <v>8</v>
      </c>
      <c r="C12" s="112" t="s">
        <v>33</v>
      </c>
      <c r="D12" s="23"/>
      <c r="E12" s="47"/>
      <c r="F12" s="101">
        <v>22.1</v>
      </c>
      <c r="G12" s="101">
        <v>7.21</v>
      </c>
      <c r="H12" s="101">
        <v>0</v>
      </c>
      <c r="I12" s="101">
        <v>20.25</v>
      </c>
      <c r="J12" s="101">
        <v>8</v>
      </c>
      <c r="K12" s="101">
        <v>0</v>
      </c>
      <c r="L12" s="101">
        <v>0</v>
      </c>
      <c r="M12" s="101">
        <v>0</v>
      </c>
      <c r="N12" s="101">
        <v>20.7</v>
      </c>
      <c r="O12" s="101">
        <v>8.36</v>
      </c>
      <c r="P12" s="101">
        <v>0</v>
      </c>
      <c r="Q12" s="101">
        <v>18.85</v>
      </c>
      <c r="R12" s="101">
        <v>8.02</v>
      </c>
      <c r="S12" s="102">
        <f t="shared" si="0"/>
        <v>81.9</v>
      </c>
      <c r="T12" s="102">
        <f t="shared" si="1"/>
        <v>18.85</v>
      </c>
      <c r="U12" s="102">
        <f t="shared" si="2"/>
        <v>22.1</v>
      </c>
      <c r="V12" s="102">
        <f t="shared" si="3"/>
        <v>63.050000000000004</v>
      </c>
      <c r="W12" s="103">
        <v>8</v>
      </c>
      <c r="X12" s="102">
        <f t="shared" si="4"/>
        <v>7.21</v>
      </c>
      <c r="Y12" s="102">
        <f t="shared" si="5"/>
        <v>22.1</v>
      </c>
      <c r="Z12" s="119"/>
      <c r="AA12" s="102" t="s">
        <v>50</v>
      </c>
      <c r="AB12" s="102">
        <v>22.35</v>
      </c>
      <c r="AC12" s="132" t="s">
        <v>25</v>
      </c>
      <c r="AD12" s="102">
        <f t="shared" si="6"/>
        <v>22.35</v>
      </c>
      <c r="AE12" s="102">
        <f t="shared" si="7"/>
        <v>7.21</v>
      </c>
      <c r="AF12" s="104">
        <v>88.66</v>
      </c>
      <c r="AG12" s="105">
        <f t="shared" si="8"/>
        <v>8.384188626907074</v>
      </c>
      <c r="AH12" s="42"/>
    </row>
    <row r="13" spans="1:34" s="2" customFormat="1" ht="21" customHeight="1">
      <c r="A13" s="27"/>
      <c r="B13" s="124">
        <v>9</v>
      </c>
      <c r="C13" s="112" t="s">
        <v>47</v>
      </c>
      <c r="D13" s="23"/>
      <c r="E13" s="47">
        <v>17</v>
      </c>
      <c r="F13" s="101">
        <v>20.75</v>
      </c>
      <c r="G13" s="101">
        <v>7.42</v>
      </c>
      <c r="H13" s="101">
        <v>0</v>
      </c>
      <c r="I13" s="101">
        <v>20.95</v>
      </c>
      <c r="J13" s="101">
        <v>7.49</v>
      </c>
      <c r="K13" s="101">
        <v>0</v>
      </c>
      <c r="L13" s="101">
        <v>0</v>
      </c>
      <c r="M13" s="101">
        <v>0</v>
      </c>
      <c r="N13" s="101">
        <v>20.8</v>
      </c>
      <c r="O13" s="101">
        <v>7.49</v>
      </c>
      <c r="P13" s="101">
        <v>0</v>
      </c>
      <c r="Q13" s="101">
        <v>18.45</v>
      </c>
      <c r="R13" s="101">
        <v>7.69</v>
      </c>
      <c r="S13" s="102">
        <f t="shared" si="0"/>
        <v>80.95</v>
      </c>
      <c r="T13" s="102">
        <f t="shared" si="1"/>
        <v>18.45</v>
      </c>
      <c r="U13" s="102">
        <f t="shared" si="2"/>
        <v>20.95</v>
      </c>
      <c r="V13" s="102">
        <f t="shared" si="3"/>
        <v>62.5</v>
      </c>
      <c r="W13" s="103">
        <v>9</v>
      </c>
      <c r="X13" s="102">
        <f t="shared" si="4"/>
        <v>7.42</v>
      </c>
      <c r="Y13" s="102">
        <f t="shared" si="5"/>
        <v>20.95</v>
      </c>
      <c r="Z13" s="102"/>
      <c r="AA13" s="102" t="s">
        <v>50</v>
      </c>
      <c r="AB13" s="102">
        <v>20.2</v>
      </c>
      <c r="AC13" s="132" t="s">
        <v>25</v>
      </c>
      <c r="AD13" s="102">
        <f t="shared" si="6"/>
        <v>20.95</v>
      </c>
      <c r="AE13" s="102">
        <f t="shared" si="7"/>
        <v>7.42</v>
      </c>
      <c r="AF13" s="104">
        <v>88.66</v>
      </c>
      <c r="AG13" s="105">
        <f t="shared" si="8"/>
        <v>8.14690026954178</v>
      </c>
      <c r="AH13" s="42"/>
    </row>
    <row r="14" spans="1:34" s="2" customFormat="1" ht="21" customHeight="1">
      <c r="A14" s="27"/>
      <c r="B14" s="124">
        <v>10</v>
      </c>
      <c r="C14" s="112" t="s">
        <v>35</v>
      </c>
      <c r="D14" s="23"/>
      <c r="E14" s="47"/>
      <c r="F14" s="101">
        <v>21.2</v>
      </c>
      <c r="G14" s="101">
        <v>7.21</v>
      </c>
      <c r="H14" s="101">
        <v>0</v>
      </c>
      <c r="I14" s="101">
        <v>20.25</v>
      </c>
      <c r="J14" s="101">
        <v>7.82</v>
      </c>
      <c r="K14" s="101">
        <v>0</v>
      </c>
      <c r="L14" s="101">
        <v>0</v>
      </c>
      <c r="M14" s="101">
        <v>0</v>
      </c>
      <c r="N14" s="101">
        <v>19.85</v>
      </c>
      <c r="O14" s="101">
        <v>7.51</v>
      </c>
      <c r="P14" s="101">
        <v>0</v>
      </c>
      <c r="Q14" s="101">
        <v>18.75</v>
      </c>
      <c r="R14" s="101">
        <v>7.83</v>
      </c>
      <c r="S14" s="102">
        <f t="shared" si="0"/>
        <v>80.05000000000001</v>
      </c>
      <c r="T14" s="102">
        <f t="shared" si="1"/>
        <v>18.75</v>
      </c>
      <c r="U14" s="102">
        <f t="shared" si="2"/>
        <v>21.2</v>
      </c>
      <c r="V14" s="102">
        <f t="shared" si="3"/>
        <v>61.30000000000001</v>
      </c>
      <c r="W14" s="103">
        <v>11</v>
      </c>
      <c r="X14" s="102">
        <f t="shared" si="4"/>
        <v>7.21</v>
      </c>
      <c r="Y14" s="102">
        <f t="shared" si="5"/>
        <v>21.2</v>
      </c>
      <c r="Z14" s="119"/>
      <c r="AA14" s="102" t="s">
        <v>50</v>
      </c>
      <c r="AB14" s="102">
        <v>16.95</v>
      </c>
      <c r="AC14" s="132" t="s">
        <v>25</v>
      </c>
      <c r="AD14" s="102">
        <f t="shared" si="6"/>
        <v>21.2</v>
      </c>
      <c r="AE14" s="102">
        <f t="shared" si="7"/>
        <v>7.21</v>
      </c>
      <c r="AF14" s="104">
        <v>88.66</v>
      </c>
      <c r="AG14" s="105">
        <f t="shared" si="8"/>
        <v>8.384188626907074</v>
      </c>
      <c r="AH14" s="42"/>
    </row>
    <row r="15" spans="1:34" s="2" customFormat="1" ht="21" customHeight="1">
      <c r="A15" s="27"/>
      <c r="B15" s="124">
        <v>11</v>
      </c>
      <c r="C15" s="112" t="s">
        <v>38</v>
      </c>
      <c r="D15" s="23"/>
      <c r="E15" s="47"/>
      <c r="F15" s="101">
        <v>21.9</v>
      </c>
      <c r="G15" s="101">
        <v>7.1</v>
      </c>
      <c r="H15" s="101">
        <v>0</v>
      </c>
      <c r="I15" s="101">
        <v>8.75</v>
      </c>
      <c r="J15" s="101">
        <v>7.44</v>
      </c>
      <c r="K15" s="101">
        <v>0</v>
      </c>
      <c r="L15" s="101">
        <v>0</v>
      </c>
      <c r="M15" s="101">
        <v>0</v>
      </c>
      <c r="N15" s="101">
        <v>23.6</v>
      </c>
      <c r="O15" s="101">
        <v>7.2</v>
      </c>
      <c r="P15" s="101">
        <v>0</v>
      </c>
      <c r="Q15" s="101">
        <v>13.5</v>
      </c>
      <c r="R15" s="101">
        <v>6.66</v>
      </c>
      <c r="S15" s="102">
        <f t="shared" si="0"/>
        <v>67.75</v>
      </c>
      <c r="T15" s="102">
        <f t="shared" si="1"/>
        <v>8.75</v>
      </c>
      <c r="U15" s="102">
        <f t="shared" si="2"/>
        <v>23.6</v>
      </c>
      <c r="V15" s="102">
        <f t="shared" si="3"/>
        <v>59</v>
      </c>
      <c r="W15" s="103">
        <v>14</v>
      </c>
      <c r="X15" s="102">
        <f t="shared" si="4"/>
        <v>6.66</v>
      </c>
      <c r="Y15" s="102">
        <f t="shared" si="5"/>
        <v>23.6</v>
      </c>
      <c r="Z15" s="119"/>
      <c r="AA15" s="102" t="s">
        <v>51</v>
      </c>
      <c r="AB15" s="102">
        <v>22.45</v>
      </c>
      <c r="AC15" s="132">
        <v>7.33</v>
      </c>
      <c r="AD15" s="102">
        <f t="shared" si="6"/>
        <v>23.6</v>
      </c>
      <c r="AE15" s="102">
        <f>MIN(X15,AA15)</f>
        <v>6.66</v>
      </c>
      <c r="AF15" s="104">
        <v>88.66</v>
      </c>
      <c r="AG15" s="105">
        <f t="shared" si="8"/>
        <v>9.076576576576576</v>
      </c>
      <c r="AH15" s="42"/>
    </row>
    <row r="16" spans="1:34" s="2" customFormat="1" ht="21" customHeight="1">
      <c r="A16" s="27"/>
      <c r="B16" s="124">
        <v>12</v>
      </c>
      <c r="C16" s="112" t="s">
        <v>34</v>
      </c>
      <c r="D16" s="23"/>
      <c r="E16" s="47"/>
      <c r="F16" s="101">
        <v>20.85</v>
      </c>
      <c r="G16" s="101">
        <v>7.32</v>
      </c>
      <c r="H16" s="101">
        <v>0</v>
      </c>
      <c r="I16" s="101">
        <v>21.85</v>
      </c>
      <c r="J16" s="101">
        <v>7.36</v>
      </c>
      <c r="K16" s="101">
        <v>0</v>
      </c>
      <c r="L16" s="101">
        <v>0</v>
      </c>
      <c r="M16" s="101">
        <v>0</v>
      </c>
      <c r="N16" s="101">
        <v>18.5</v>
      </c>
      <c r="O16" s="101">
        <v>7.34</v>
      </c>
      <c r="P16" s="101">
        <v>0</v>
      </c>
      <c r="Q16" s="101">
        <v>19.4</v>
      </c>
      <c r="R16" s="101">
        <v>7.81</v>
      </c>
      <c r="S16" s="102">
        <f t="shared" si="0"/>
        <v>80.6</v>
      </c>
      <c r="T16" s="102">
        <f t="shared" si="1"/>
        <v>18.5</v>
      </c>
      <c r="U16" s="102">
        <f t="shared" si="2"/>
        <v>21.85</v>
      </c>
      <c r="V16" s="102">
        <f t="shared" si="3"/>
        <v>62.099999999999994</v>
      </c>
      <c r="W16" s="103">
        <v>10</v>
      </c>
      <c r="X16" s="102">
        <f t="shared" si="4"/>
        <v>7.32</v>
      </c>
      <c r="Y16" s="102">
        <f t="shared" si="5"/>
        <v>21.85</v>
      </c>
      <c r="Z16" s="121"/>
      <c r="AA16" s="102" t="s">
        <v>51</v>
      </c>
      <c r="AB16" s="102">
        <v>22.4</v>
      </c>
      <c r="AC16" s="132">
        <v>7.23</v>
      </c>
      <c r="AD16" s="102">
        <f t="shared" si="6"/>
        <v>22.4</v>
      </c>
      <c r="AE16" s="102">
        <f>MIN(X16,AC16)</f>
        <v>7.23</v>
      </c>
      <c r="AF16" s="104">
        <v>88.66</v>
      </c>
      <c r="AG16" s="105">
        <f t="shared" si="8"/>
        <v>8.360995850622407</v>
      </c>
      <c r="AH16" s="42"/>
    </row>
    <row r="17" spans="1:34" s="2" customFormat="1" ht="21" customHeight="1">
      <c r="A17" s="27"/>
      <c r="B17" s="124">
        <v>13</v>
      </c>
      <c r="C17" s="112" t="s">
        <v>36</v>
      </c>
      <c r="D17" s="23"/>
      <c r="E17" s="47"/>
      <c r="F17" s="101">
        <v>19.6</v>
      </c>
      <c r="G17" s="101">
        <v>7.06</v>
      </c>
      <c r="H17" s="101">
        <v>0</v>
      </c>
      <c r="I17" s="101">
        <v>20.1</v>
      </c>
      <c r="J17" s="101">
        <v>7</v>
      </c>
      <c r="K17" s="101">
        <v>0</v>
      </c>
      <c r="L17" s="101">
        <v>0</v>
      </c>
      <c r="M17" s="101">
        <v>0</v>
      </c>
      <c r="N17" s="101">
        <v>21.45</v>
      </c>
      <c r="O17" s="101">
        <v>7.45</v>
      </c>
      <c r="P17" s="101">
        <v>0</v>
      </c>
      <c r="Q17" s="101">
        <v>18.55</v>
      </c>
      <c r="R17" s="101">
        <v>7.09</v>
      </c>
      <c r="S17" s="102">
        <f t="shared" si="0"/>
        <v>79.7</v>
      </c>
      <c r="T17" s="102">
        <f t="shared" si="1"/>
        <v>18.55</v>
      </c>
      <c r="U17" s="102">
        <f t="shared" si="2"/>
        <v>21.45</v>
      </c>
      <c r="V17" s="102">
        <f t="shared" si="3"/>
        <v>61.150000000000006</v>
      </c>
      <c r="W17" s="103">
        <v>12</v>
      </c>
      <c r="X17" s="102">
        <f t="shared" si="4"/>
        <v>7</v>
      </c>
      <c r="Y17" s="102">
        <f t="shared" si="5"/>
        <v>21.45</v>
      </c>
      <c r="Z17" s="123"/>
      <c r="AA17" s="102" t="s">
        <v>51</v>
      </c>
      <c r="AB17" s="102">
        <v>20.35</v>
      </c>
      <c r="AC17" s="132">
        <v>7.2</v>
      </c>
      <c r="AD17" s="102">
        <f t="shared" si="6"/>
        <v>21.45</v>
      </c>
      <c r="AE17" s="102">
        <f>MIN(X17,AA17)</f>
        <v>7</v>
      </c>
      <c r="AF17" s="104">
        <v>88.66</v>
      </c>
      <c r="AG17" s="105">
        <f t="shared" si="8"/>
        <v>8.635714285714286</v>
      </c>
      <c r="AH17" s="42"/>
    </row>
    <row r="18" spans="1:34" s="2" customFormat="1" ht="21" customHeight="1">
      <c r="A18" s="27"/>
      <c r="B18" s="124">
        <v>14</v>
      </c>
      <c r="C18" s="112" t="s">
        <v>39</v>
      </c>
      <c r="D18" s="23"/>
      <c r="E18" s="47"/>
      <c r="F18" s="101">
        <v>19.45</v>
      </c>
      <c r="G18" s="101">
        <v>8.3</v>
      </c>
      <c r="H18" s="101">
        <v>0</v>
      </c>
      <c r="I18" s="101">
        <v>20.15</v>
      </c>
      <c r="J18" s="101">
        <v>8.13</v>
      </c>
      <c r="K18" s="101">
        <v>0</v>
      </c>
      <c r="L18" s="101">
        <v>0</v>
      </c>
      <c r="M18" s="101">
        <v>0</v>
      </c>
      <c r="N18" s="101">
        <v>18.85</v>
      </c>
      <c r="O18" s="101">
        <v>8.23</v>
      </c>
      <c r="P18" s="101">
        <v>0</v>
      </c>
      <c r="Q18" s="101">
        <v>18.2</v>
      </c>
      <c r="R18" s="101">
        <v>8.4</v>
      </c>
      <c r="S18" s="102">
        <f t="shared" si="0"/>
        <v>76.64999999999999</v>
      </c>
      <c r="T18" s="102">
        <f t="shared" si="1"/>
        <v>18.2</v>
      </c>
      <c r="U18" s="102">
        <f t="shared" si="2"/>
        <v>20.15</v>
      </c>
      <c r="V18" s="102">
        <f t="shared" si="3"/>
        <v>58.44999999999999</v>
      </c>
      <c r="W18" s="103">
        <v>15</v>
      </c>
      <c r="X18" s="102">
        <f t="shared" si="4"/>
        <v>8.13</v>
      </c>
      <c r="Y18" s="102">
        <f t="shared" si="5"/>
        <v>20.15</v>
      </c>
      <c r="Z18" s="121"/>
      <c r="AA18" s="102" t="s">
        <v>52</v>
      </c>
      <c r="AB18" s="102">
        <v>20.3</v>
      </c>
      <c r="AC18" s="132">
        <v>7.76</v>
      </c>
      <c r="AD18" s="102">
        <f t="shared" si="6"/>
        <v>20.3</v>
      </c>
      <c r="AE18" s="102">
        <f>MIN(X18,AC18)</f>
        <v>7.76</v>
      </c>
      <c r="AF18" s="104">
        <v>88.66</v>
      </c>
      <c r="AG18" s="105">
        <f t="shared" si="8"/>
        <v>7.789948453608247</v>
      </c>
      <c r="AH18" s="42"/>
    </row>
    <row r="19" spans="1:34" s="2" customFormat="1" ht="21" customHeight="1">
      <c r="A19" s="27"/>
      <c r="B19" s="124">
        <v>15</v>
      </c>
      <c r="C19" s="112" t="s">
        <v>40</v>
      </c>
      <c r="D19" s="23"/>
      <c r="E19" s="47"/>
      <c r="F19" s="101">
        <v>16.35</v>
      </c>
      <c r="G19" s="101">
        <v>7.84</v>
      </c>
      <c r="H19" s="101">
        <v>0</v>
      </c>
      <c r="I19" s="101">
        <v>20.55</v>
      </c>
      <c r="J19" s="101">
        <v>7.54</v>
      </c>
      <c r="K19" s="101">
        <v>0</v>
      </c>
      <c r="L19" s="101">
        <v>0</v>
      </c>
      <c r="M19" s="101">
        <v>0</v>
      </c>
      <c r="N19" s="101">
        <v>18.8</v>
      </c>
      <c r="O19" s="101">
        <v>7.16</v>
      </c>
      <c r="P19" s="101">
        <v>0</v>
      </c>
      <c r="Q19" s="101">
        <v>18.7</v>
      </c>
      <c r="R19" s="101">
        <v>7.61</v>
      </c>
      <c r="S19" s="102">
        <f t="shared" si="0"/>
        <v>74.4</v>
      </c>
      <c r="T19" s="102">
        <f t="shared" si="1"/>
        <v>16.35</v>
      </c>
      <c r="U19" s="102">
        <f t="shared" si="2"/>
        <v>20.55</v>
      </c>
      <c r="V19" s="102">
        <f t="shared" si="3"/>
        <v>58.050000000000004</v>
      </c>
      <c r="W19" s="103">
        <v>16</v>
      </c>
      <c r="X19" s="102">
        <f t="shared" si="4"/>
        <v>7.16</v>
      </c>
      <c r="Y19" s="102">
        <f t="shared" si="5"/>
        <v>20.55</v>
      </c>
      <c r="Z19" s="119"/>
      <c r="AA19" s="102" t="s">
        <v>52</v>
      </c>
      <c r="AB19" s="102">
        <v>19.8</v>
      </c>
      <c r="AC19" s="132">
        <v>7.3</v>
      </c>
      <c r="AD19" s="102">
        <f t="shared" si="6"/>
        <v>20.55</v>
      </c>
      <c r="AE19" s="102">
        <f>MIN(X19,AA19)</f>
        <v>7.16</v>
      </c>
      <c r="AF19" s="104">
        <v>88.66</v>
      </c>
      <c r="AG19" s="105">
        <f t="shared" si="8"/>
        <v>8.442737430167597</v>
      </c>
      <c r="AH19" s="42"/>
    </row>
    <row r="20" spans="1:34" s="2" customFormat="1" ht="21" customHeight="1">
      <c r="A20" s="27"/>
      <c r="B20" s="124">
        <v>16</v>
      </c>
      <c r="C20" s="112" t="s">
        <v>37</v>
      </c>
      <c r="D20" s="23"/>
      <c r="E20" s="47"/>
      <c r="F20" s="101">
        <v>19.9</v>
      </c>
      <c r="G20" s="101">
        <v>8.32</v>
      </c>
      <c r="H20" s="101">
        <v>0</v>
      </c>
      <c r="I20" s="101">
        <v>19.25</v>
      </c>
      <c r="J20" s="101">
        <v>8.67</v>
      </c>
      <c r="K20" s="101">
        <v>0</v>
      </c>
      <c r="L20" s="101">
        <v>0</v>
      </c>
      <c r="M20" s="101">
        <v>0</v>
      </c>
      <c r="N20" s="101">
        <v>20.5</v>
      </c>
      <c r="O20" s="101">
        <v>8.43</v>
      </c>
      <c r="P20" s="101">
        <v>0</v>
      </c>
      <c r="Q20" s="101">
        <v>19.7</v>
      </c>
      <c r="R20" s="101">
        <v>8.5</v>
      </c>
      <c r="S20" s="102">
        <f t="shared" si="0"/>
        <v>79.35</v>
      </c>
      <c r="T20" s="102">
        <f t="shared" si="1"/>
        <v>19.25</v>
      </c>
      <c r="U20" s="102">
        <f t="shared" si="2"/>
        <v>20.5</v>
      </c>
      <c r="V20" s="102">
        <f t="shared" si="3"/>
        <v>60.099999999999994</v>
      </c>
      <c r="W20" s="103">
        <v>13</v>
      </c>
      <c r="X20" s="102">
        <f t="shared" si="4"/>
        <v>8.32</v>
      </c>
      <c r="Y20" s="102">
        <f t="shared" si="5"/>
        <v>20.5</v>
      </c>
      <c r="Z20" s="102"/>
      <c r="AA20" s="102" t="s">
        <v>52</v>
      </c>
      <c r="AB20" s="102">
        <v>18.95</v>
      </c>
      <c r="AC20" s="132">
        <v>8.53</v>
      </c>
      <c r="AD20" s="102">
        <f t="shared" si="6"/>
        <v>20.5</v>
      </c>
      <c r="AE20" s="102">
        <f>MIN(X20,AC20)</f>
        <v>8.32</v>
      </c>
      <c r="AF20" s="104">
        <v>88.66</v>
      </c>
      <c r="AG20" s="105">
        <f t="shared" si="8"/>
        <v>7.265625</v>
      </c>
      <c r="AH20" s="42"/>
    </row>
    <row r="21" spans="1:34" s="2" customFormat="1" ht="21" customHeight="1">
      <c r="A21" s="27"/>
      <c r="B21" s="124">
        <v>17</v>
      </c>
      <c r="C21" s="112" t="s">
        <v>43</v>
      </c>
      <c r="D21" s="23"/>
      <c r="E21" s="47"/>
      <c r="F21" s="101">
        <v>19.65</v>
      </c>
      <c r="G21" s="101">
        <v>7.62</v>
      </c>
      <c r="H21" s="101">
        <v>0</v>
      </c>
      <c r="I21" s="101">
        <v>8.42</v>
      </c>
      <c r="J21" s="101">
        <v>20.85</v>
      </c>
      <c r="K21" s="101">
        <v>0</v>
      </c>
      <c r="L21" s="101">
        <v>0</v>
      </c>
      <c r="M21" s="101">
        <v>0</v>
      </c>
      <c r="N21" s="101">
        <v>7.6</v>
      </c>
      <c r="O21" s="101" t="s">
        <v>25</v>
      </c>
      <c r="P21" s="101">
        <v>0</v>
      </c>
      <c r="Q21" s="101">
        <v>18.6</v>
      </c>
      <c r="R21" s="101">
        <v>7.88</v>
      </c>
      <c r="S21" s="102">
        <f t="shared" si="0"/>
        <v>54.27</v>
      </c>
      <c r="T21" s="102">
        <f t="shared" si="1"/>
        <v>7.6</v>
      </c>
      <c r="U21" s="102">
        <f t="shared" si="2"/>
        <v>19.65</v>
      </c>
      <c r="V21" s="102">
        <f t="shared" si="3"/>
        <v>46.67</v>
      </c>
      <c r="W21" s="103">
        <v>19</v>
      </c>
      <c r="X21" s="102">
        <f t="shared" si="4"/>
        <v>7.62</v>
      </c>
      <c r="Y21" s="102">
        <f t="shared" si="5"/>
        <v>19.65</v>
      </c>
      <c r="Z21" s="121"/>
      <c r="AA21" s="102" t="s">
        <v>53</v>
      </c>
      <c r="AB21" s="102">
        <v>20.45</v>
      </c>
      <c r="AC21" s="132">
        <v>8.55</v>
      </c>
      <c r="AD21" s="102">
        <f t="shared" si="6"/>
        <v>20.45</v>
      </c>
      <c r="AE21" s="102">
        <f>MIN(X21,AA21)</f>
        <v>7.62</v>
      </c>
      <c r="AF21" s="104">
        <v>88.66</v>
      </c>
      <c r="AG21" s="105">
        <f t="shared" si="8"/>
        <v>7.9330708661417315</v>
      </c>
      <c r="AH21" s="42"/>
    </row>
    <row r="22" spans="1:34" s="2" customFormat="1" ht="21" customHeight="1">
      <c r="A22" s="27"/>
      <c r="B22" s="124">
        <v>18</v>
      </c>
      <c r="C22" s="113" t="s">
        <v>42</v>
      </c>
      <c r="D22" s="39"/>
      <c r="E22" s="47"/>
      <c r="F22" s="101">
        <v>15.35</v>
      </c>
      <c r="G22" s="101">
        <v>8.95</v>
      </c>
      <c r="H22" s="101">
        <v>0</v>
      </c>
      <c r="I22" s="101">
        <v>16.2</v>
      </c>
      <c r="J22" s="101">
        <v>8.79</v>
      </c>
      <c r="K22" s="101">
        <v>0</v>
      </c>
      <c r="L22" s="101">
        <v>0</v>
      </c>
      <c r="M22" s="101">
        <v>0</v>
      </c>
      <c r="N22" s="101">
        <v>17.7</v>
      </c>
      <c r="O22" s="101">
        <v>8.46</v>
      </c>
      <c r="P22" s="101">
        <v>0</v>
      </c>
      <c r="Q22" s="101">
        <v>14.8</v>
      </c>
      <c r="R22" s="101">
        <v>9.11</v>
      </c>
      <c r="S22" s="102">
        <f t="shared" si="0"/>
        <v>64.05</v>
      </c>
      <c r="T22" s="102">
        <f t="shared" si="1"/>
        <v>14.8</v>
      </c>
      <c r="U22" s="102">
        <f t="shared" si="2"/>
        <v>17.7</v>
      </c>
      <c r="V22" s="102">
        <f t="shared" si="3"/>
        <v>49.25</v>
      </c>
      <c r="W22" s="103">
        <v>18</v>
      </c>
      <c r="X22" s="102">
        <f t="shared" si="4"/>
        <v>8.46</v>
      </c>
      <c r="Y22" s="102">
        <f t="shared" si="5"/>
        <v>17.7</v>
      </c>
      <c r="Z22" s="102"/>
      <c r="AA22" s="102" t="s">
        <v>53</v>
      </c>
      <c r="AB22" s="102">
        <v>17.35</v>
      </c>
      <c r="AC22" s="132">
        <v>8.55</v>
      </c>
      <c r="AD22" s="102">
        <f t="shared" si="6"/>
        <v>17.7</v>
      </c>
      <c r="AE22" s="102">
        <f>MIN(X22,AA22)</f>
        <v>8.46</v>
      </c>
      <c r="AF22" s="104">
        <v>88.66</v>
      </c>
      <c r="AG22" s="105">
        <f t="shared" si="8"/>
        <v>7.1453900709219855</v>
      </c>
      <c r="AH22" s="42"/>
    </row>
    <row r="23" spans="1:34" s="5" customFormat="1" ht="21" customHeight="1" thickBot="1">
      <c r="A23" s="27"/>
      <c r="B23" s="126">
        <v>19</v>
      </c>
      <c r="C23" s="114" t="s">
        <v>41</v>
      </c>
      <c r="D23" s="26"/>
      <c r="E23" s="48"/>
      <c r="F23" s="106">
        <v>18.85</v>
      </c>
      <c r="G23" s="106">
        <v>7.87</v>
      </c>
      <c r="H23" s="106">
        <v>0</v>
      </c>
      <c r="I23" s="106">
        <v>15.4</v>
      </c>
      <c r="J23" s="106">
        <v>7.93</v>
      </c>
      <c r="K23" s="106">
        <v>0</v>
      </c>
      <c r="L23" s="106">
        <v>0</v>
      </c>
      <c r="M23" s="106">
        <v>0</v>
      </c>
      <c r="N23" s="106">
        <v>16.15</v>
      </c>
      <c r="O23" s="106">
        <v>7.99</v>
      </c>
      <c r="P23" s="106">
        <v>0</v>
      </c>
      <c r="Q23" s="106">
        <v>16.45</v>
      </c>
      <c r="R23" s="106">
        <v>7.99</v>
      </c>
      <c r="S23" s="107">
        <f t="shared" si="0"/>
        <v>66.85</v>
      </c>
      <c r="T23" s="107">
        <f t="shared" si="1"/>
        <v>15.4</v>
      </c>
      <c r="U23" s="107">
        <f t="shared" si="2"/>
        <v>18.85</v>
      </c>
      <c r="V23" s="107">
        <f t="shared" si="3"/>
        <v>51.449999999999996</v>
      </c>
      <c r="W23" s="108">
        <v>17</v>
      </c>
      <c r="X23" s="107">
        <f t="shared" si="4"/>
        <v>7.87</v>
      </c>
      <c r="Y23" s="107">
        <f t="shared" si="5"/>
        <v>18.85</v>
      </c>
      <c r="Z23" s="129"/>
      <c r="AA23" s="107" t="s">
        <v>53</v>
      </c>
      <c r="AB23" s="107">
        <v>16.7</v>
      </c>
      <c r="AC23" s="107">
        <v>7.9</v>
      </c>
      <c r="AD23" s="107">
        <f t="shared" si="6"/>
        <v>18.85</v>
      </c>
      <c r="AE23" s="107">
        <f>MIN(X23,AC23)</f>
        <v>7.87</v>
      </c>
      <c r="AF23" s="109">
        <v>88.66</v>
      </c>
      <c r="AG23" s="110">
        <f t="shared" si="8"/>
        <v>7.681067344345616</v>
      </c>
      <c r="AH23" s="42"/>
    </row>
    <row r="24" spans="1:34" ht="18" customHeight="1" thickTop="1">
      <c r="A24" s="13"/>
      <c r="B24" s="28"/>
      <c r="C24" s="29"/>
      <c r="D24" s="28"/>
      <c r="E24" s="29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32"/>
      <c r="S24" s="33"/>
      <c r="T24" s="33"/>
      <c r="U24" s="33"/>
      <c r="V24" s="33"/>
      <c r="W24" s="33"/>
      <c r="X24" s="33"/>
      <c r="Y24" s="77"/>
      <c r="Z24" s="77"/>
      <c r="AA24" s="77"/>
      <c r="AB24" s="77"/>
      <c r="AC24" s="77"/>
      <c r="AD24" s="77"/>
      <c r="AE24" s="77"/>
      <c r="AF24" s="78"/>
      <c r="AG24" s="79"/>
      <c r="AH24" s="35"/>
    </row>
    <row r="25" spans="1:34" ht="25.5" customHeight="1">
      <c r="A25" s="13"/>
      <c r="B25" s="28"/>
      <c r="C25" s="50"/>
      <c r="D25" s="51"/>
      <c r="E25" s="50"/>
      <c r="F25" s="53"/>
      <c r="G25" s="52"/>
      <c r="H25" s="52"/>
      <c r="I25" s="54"/>
      <c r="J25" s="52"/>
      <c r="K25" s="52"/>
      <c r="L25" s="52"/>
      <c r="M25" s="52"/>
      <c r="N25" s="52"/>
      <c r="O25" s="52"/>
      <c r="P25" s="32"/>
      <c r="Q25" s="32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4"/>
      <c r="AG25" s="35"/>
      <c r="AH25" s="35"/>
    </row>
    <row r="26" spans="1:47" s="5" customFormat="1" ht="25.5" customHeight="1" thickBot="1">
      <c r="A26" s="13"/>
      <c r="B26" s="28"/>
      <c r="C26" s="43"/>
      <c r="D26" s="67"/>
      <c r="E26" s="31"/>
      <c r="F26" s="32"/>
      <c r="G26" s="54"/>
      <c r="H26" s="32"/>
      <c r="I26" s="32"/>
      <c r="J26" s="74"/>
      <c r="K26" s="74"/>
      <c r="L26" s="74"/>
      <c r="M26" s="74"/>
      <c r="N26" s="74"/>
      <c r="O26" s="74"/>
      <c r="P26" s="74"/>
      <c r="Q26" s="74"/>
      <c r="R26" s="75"/>
      <c r="S26" s="35"/>
      <c r="T26" s="3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3" customFormat="1" ht="25.5" customHeight="1">
      <c r="A27" s="13"/>
      <c r="B27" s="28"/>
      <c r="C27" s="43"/>
      <c r="D27" s="37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4"/>
      <c r="AG27" s="35"/>
      <c r="AH27" s="35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ht="25.5" customHeight="1">
      <c r="A28" s="13"/>
      <c r="B28" s="28"/>
      <c r="C28" s="43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4"/>
      <c r="AG28" s="35"/>
      <c r="AH28" s="35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ht="25.5" customHeight="1">
      <c r="A29" s="13"/>
      <c r="B29" s="28"/>
      <c r="C29" s="43"/>
      <c r="D29" s="37"/>
      <c r="E29" s="31"/>
      <c r="F29" s="32"/>
      <c r="G29" s="32"/>
      <c r="H29" s="3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  <c r="T29" s="73"/>
      <c r="U29" s="73"/>
      <c r="V29" s="73"/>
      <c r="W29" s="73"/>
      <c r="X29" s="33"/>
      <c r="Y29" s="33"/>
      <c r="Z29" s="33"/>
      <c r="AA29" s="33"/>
      <c r="AB29" s="33"/>
      <c r="AC29" s="33"/>
      <c r="AD29" s="33"/>
      <c r="AE29" s="33"/>
      <c r="AF29" s="44"/>
      <c r="AG29" s="35"/>
      <c r="AH29" s="35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5" customFormat="1" ht="25.5" customHeight="1" thickBot="1">
      <c r="A30" s="13"/>
      <c r="B30" s="28"/>
      <c r="C30" s="43"/>
      <c r="D30" s="37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44"/>
      <c r="AG30" s="35"/>
      <c r="AH30" s="35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3" customFormat="1" ht="25.5" customHeight="1">
      <c r="A31" s="13"/>
      <c r="B31" s="28"/>
      <c r="C31" s="43"/>
      <c r="D31" s="37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44"/>
      <c r="AG31" s="35"/>
      <c r="AH31" s="35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ht="14.25" customHeight="1">
      <c r="A32" s="13"/>
      <c r="B32" s="2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35"/>
      <c r="AH32" s="35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ht="14.25" customHeight="1">
      <c r="A33" s="13"/>
      <c r="B33" s="36"/>
      <c r="C33" s="29"/>
      <c r="D33" s="37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4"/>
      <c r="AG33" s="35"/>
      <c r="AH33" s="35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s="5" customFormat="1" ht="14.25" customHeight="1" thickBot="1">
      <c r="A34" s="13"/>
      <c r="B34" s="28"/>
      <c r="C34" s="29"/>
      <c r="D34" s="37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5"/>
      <c r="AH34" s="35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s="3" customFormat="1" ht="14.25" customHeight="1">
      <c r="A35" s="13"/>
      <c r="B35" s="28"/>
      <c r="C35" s="29"/>
      <c r="D35" s="37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5"/>
      <c r="AH35" s="35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ht="14.25" customHeight="1">
      <c r="A36" s="13"/>
      <c r="B36" s="28"/>
      <c r="C36" s="29"/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35"/>
      <c r="AH36" s="35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ht="64.5" customHeight="1">
      <c r="A37" s="13"/>
      <c r="B37" s="28"/>
      <c r="C37" s="29"/>
      <c r="D37" s="37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35"/>
      <c r="AH37" s="35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</row>
    <row r="38" spans="1:47" s="2" customFormat="1" ht="14.25" customHeight="1">
      <c r="A38" s="13"/>
      <c r="B38" s="28"/>
      <c r="C38" s="29"/>
      <c r="D38" s="37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35"/>
      <c r="AH38" s="35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s="5" customFormat="1" ht="60" customHeight="1" thickBot="1">
      <c r="A39" s="13"/>
      <c r="B39" s="28"/>
      <c r="C39" s="29"/>
      <c r="D39" s="37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5"/>
      <c r="AH39" s="35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</row>
    <row r="40" spans="2:34" s="13" customFormat="1" ht="14.25" customHeight="1">
      <c r="B40" s="28"/>
      <c r="C40" s="29"/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35"/>
      <c r="AH40" s="35"/>
    </row>
    <row r="41" spans="1:34" ht="14.25" customHeight="1">
      <c r="A41" s="25"/>
      <c r="B41" s="28"/>
      <c r="C41" s="29"/>
      <c r="D41" s="37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8"/>
      <c r="AG41" s="35"/>
      <c r="AH41" s="35"/>
    </row>
    <row r="42" spans="1:34" ht="14.25" customHeight="1">
      <c r="A42" s="25"/>
      <c r="B42" s="28"/>
      <c r="C42" s="29"/>
      <c r="D42" s="37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8"/>
      <c r="AG42" s="35"/>
      <c r="AH42" s="35"/>
    </row>
    <row r="43" spans="1:34" s="2" customFormat="1" ht="14.25" customHeight="1">
      <c r="A43" s="13"/>
      <c r="B43" s="28"/>
      <c r="C43" s="29"/>
      <c r="D43" s="37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/>
      <c r="AG43" s="35"/>
      <c r="AH43" s="35"/>
    </row>
    <row r="44" spans="1:34" s="2" customFormat="1" ht="14.25" customHeight="1">
      <c r="A44" s="13"/>
      <c r="B44" s="28"/>
      <c r="C44" s="29"/>
      <c r="D44" s="30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35"/>
      <c r="AH44" s="35"/>
    </row>
    <row r="45" spans="1:34" ht="14.25" customHeight="1">
      <c r="A45" s="13"/>
      <c r="B45" s="28"/>
      <c r="C45" s="29"/>
      <c r="D45" s="37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  <c r="AG45" s="35"/>
      <c r="AH45" s="35"/>
    </row>
    <row r="46" spans="1:34" ht="14.25" customHeight="1">
      <c r="A46" s="13"/>
      <c r="B46" s="28"/>
      <c r="C46" s="29"/>
      <c r="D46" s="37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4"/>
      <c r="AG46" s="35"/>
      <c r="AH46" s="35"/>
    </row>
    <row r="47" spans="1:34" ht="14.25" customHeight="1">
      <c r="A47" s="13"/>
      <c r="B47" s="28"/>
      <c r="C47" s="29"/>
      <c r="D47" s="37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35"/>
      <c r="AH47" s="35"/>
    </row>
    <row r="48" spans="1:34" ht="12.7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="1" customFormat="1" ht="12.75"/>
    <row r="50" s="1" customFormat="1" ht="12.75" hidden="1"/>
    <row r="51" s="1" customFormat="1" ht="12.75"/>
    <row r="52" s="1" customFormat="1" ht="12.75"/>
    <row r="53" s="1" customFormat="1" ht="57" customHeight="1"/>
    <row r="54" spans="2:31" s="1" customFormat="1" ht="48" customHeight="1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</row>
    <row r="55" spans="2:31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</row>
    <row r="56" spans="2:31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</row>
    <row r="57" spans="2:31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21"/>
      <c r="AA57" s="21"/>
      <c r="AB57" s="21"/>
      <c r="AC57" s="21"/>
      <c r="AD57" s="21"/>
      <c r="AE57" s="21"/>
    </row>
    <row r="58" spans="2:31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7"/>
      <c r="Z58" s="21"/>
      <c r="AA58" s="21"/>
      <c r="AB58" s="21"/>
      <c r="AC58" s="21"/>
      <c r="AD58" s="21"/>
      <c r="AE58" s="21"/>
    </row>
    <row r="59" spans="2:31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7"/>
      <c r="Z59" s="21"/>
      <c r="AA59" s="21"/>
      <c r="AB59" s="21"/>
      <c r="AC59" s="21"/>
      <c r="AD59" s="21"/>
      <c r="AE59" s="21"/>
    </row>
    <row r="60" spans="2:31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9"/>
      <c r="X60" s="6"/>
      <c r="Y60" s="7"/>
      <c r="Z60" s="21"/>
      <c r="AA60" s="21"/>
      <c r="AB60" s="21"/>
      <c r="AC60" s="21"/>
      <c r="AD60" s="21"/>
      <c r="AE60" s="21"/>
    </row>
    <row r="61" spans="2:34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9"/>
      <c r="X61" s="6"/>
      <c r="Y61" s="7"/>
      <c r="Z61" s="9"/>
      <c r="AA61" s="9"/>
      <c r="AB61" s="9"/>
      <c r="AC61" s="9"/>
      <c r="AD61" s="9"/>
      <c r="AE61" s="9"/>
      <c r="AF61" s="12"/>
      <c r="AG61" s="12"/>
      <c r="AH61" s="45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2010-02-24T12:31:38Z</dcterms:modified>
  <cp:category/>
  <cp:version/>
  <cp:contentType/>
  <cp:contentStatus/>
</cp:coreProperties>
</file>