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<sst xmlns="http://schemas.openxmlformats.org/spreadsheetml/2006/main" count="725" uniqueCount="157">
  <si>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</si>
  <si>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</si>
  <si>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</si>
  <si>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</si>
  <si>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</si>
  <si>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</si>
  <si>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</si>
  <si>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</si>
  <si>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</si>
  <si>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</si>
  <si>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</si>
  <si>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</si>
  <si>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</si>
  <si>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</si>
  <si>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</si>
  <si>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</si>
  <si>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</si>
  <si>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</si>
  <si>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</si>
  <si>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</si>
  <si>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</si>
  <si>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</si>
  <si>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</si>
  <si>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</si>
  <si>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</si>
  <si>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</si>
  <si>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</si>
  <si>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</si>
  <si>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</si>
  <si>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</si>
  <si>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</si>
  <si>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</si>
  <si>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</si>
  <si>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</si>
  <si>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</si>
  <si>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</si>
  <si>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</si>
  <si>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</si>
  <si>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</si>
  <si>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</si>
  <si>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</si>
  <si>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</si>
  <si>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</si>
  <si>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</si>
  <si>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</si>
  <si>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</si>
  <si>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</si>
  <si>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</si>
  <si>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</si>
  <si>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</si>
  <si>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</si>
  <si>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</si>
  <si>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</si>
  <si>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</si>
  <si>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</si>
  <si>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</si>
  <si>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</si>
  <si>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</si>
  <si>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</si>
  <si>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</si>
  <si>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</si>
  <si>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</si>
  <si>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</si>
  <si>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</si>
  <si>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</si>
  <si>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</si>
  <si>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</si>
  <si>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</si>
  <si>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</si>
  <si>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</si>
  <si>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</si>
  <si>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</si>
  <si>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</si>
  <si>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</si>
  <si>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</si>
  <si>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</si>
  <si>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</si>
  <si>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</si>
  <si>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</si>
  <si>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</si>
  <si>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</si>
  <si>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</si>
  <si>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</si>
  <si>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</si>
  <si>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</si>
  <si>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</si>
  <si>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</si>
  <si>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</si>
  <si>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</si>
  <si>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</si>
  <si>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</si>
  <si>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</si>
  <si>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</si>
  <si>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</si>
  <si>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</si>
  <si>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</si>
  <si>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</si>
  <si>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</si>
  <si>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</si>
  <si>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</si>
  <si>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</si>
  <si>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</si>
  <si>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</si>
  <si>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driver 1</t>
  </si>
  <si>
    <t>driver 2</t>
  </si>
  <si>
    <t>driver 3</t>
  </si>
  <si>
    <t>driver 4</t>
  </si>
  <si>
    <t>driver 5</t>
  </si>
  <si>
    <t>driver 6</t>
  </si>
  <si>
    <t>driver 7</t>
  </si>
  <si>
    <t>driver 8</t>
  </si>
  <si>
    <t>driver 9</t>
  </si>
  <si>
    <t>driver 10</t>
  </si>
  <si>
    <t>driver 11</t>
  </si>
  <si>
    <t>driver 12</t>
  </si>
  <si>
    <t>driver 13</t>
  </si>
  <si>
    <t>driver 14</t>
  </si>
  <si>
    <t>driver 15</t>
  </si>
  <si>
    <t>driver 16</t>
  </si>
  <si>
    <t>roy</t>
  </si>
  <si>
    <t>nascar</t>
  </si>
  <si>
    <t>paul</t>
  </si>
  <si>
    <t>julian</t>
  </si>
  <si>
    <t>mod</t>
  </si>
  <si>
    <t>tony</t>
  </si>
  <si>
    <t>craig</t>
  </si>
  <si>
    <t>john c</t>
  </si>
  <si>
    <t>robin</t>
  </si>
  <si>
    <t>pro</t>
  </si>
  <si>
    <t>clive</t>
  </si>
  <si>
    <t>mart</t>
  </si>
  <si>
    <t>deane</t>
  </si>
  <si>
    <t>john f</t>
  </si>
  <si>
    <t>dave</t>
  </si>
  <si>
    <t>andy</t>
  </si>
  <si>
    <t>Dave Rouse</t>
  </si>
  <si>
    <t>John Chell</t>
  </si>
  <si>
    <t>Tony Stacey</t>
  </si>
  <si>
    <t>Craig Homewood</t>
  </si>
  <si>
    <t>Julian Allard</t>
  </si>
  <si>
    <t>John Ferrigno</t>
  </si>
  <si>
    <t>Roy Masters</t>
  </si>
  <si>
    <t>Andy Player</t>
  </si>
  <si>
    <t>Deane Walpole</t>
  </si>
  <si>
    <t>Paul Homewood</t>
  </si>
  <si>
    <t>Martin Hill</t>
  </si>
  <si>
    <t>Robin Cornwall</t>
  </si>
  <si>
    <t>Modified</t>
  </si>
  <si>
    <t>Modified (p)</t>
  </si>
  <si>
    <t>(p) = Pro Modified</t>
  </si>
  <si>
    <t>Nascar</t>
  </si>
  <si>
    <t>GRID</t>
  </si>
  <si>
    <t>Q</t>
  </si>
  <si>
    <t>Clive Harland</t>
  </si>
  <si>
    <t>A</t>
  </si>
  <si>
    <t>B</t>
  </si>
  <si>
    <t>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</si>
</sst>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8">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7.5"/>
      <name val="Corbel"/>
      <family val="2"/>
    </font>
    <font>
      <sz val="9"/>
      <name val="Corbel"/>
      <family val="2"/>
    </font>
    <font>
      <b/>
      <sz val="10"/>
      <name val="Corbel"/>
      <family val="2"/>
    </font>
    <font>
      <sz val="7.5"/>
      <name val="Corbel"/>
      <family val="2"/>
    </font>
    <font>
      <sz val="9"/>
      <color indexed="8"/>
      <name val="Corbel"/>
      <family val="2"/>
    </font>
    <font>
      <b/>
      <sz val="11"/>
      <name val="Corbel"/>
      <family val="2"/>
    </font>
    <font>
      <b/>
      <sz val="11"/>
      <color indexed="8"/>
      <name val="Corbel"/>
      <family val="2"/>
    </font>
    <font>
      <sz val="8"/>
      <color indexed="8"/>
      <name val="Corbel"/>
      <family val="2"/>
    </font>
    <font>
      <sz val="7.5"/>
      <color indexed="8"/>
      <name val="Corbel"/>
      <family val="2"/>
    </font>
    <font>
      <sz val="10"/>
      <name val="Corbel"/>
      <family val="2"/>
    </font>
    <font>
      <sz val="12"/>
      <name val="Corbel"/>
      <family val="2"/>
    </font>
    <font>
      <sz val="11"/>
      <color indexed="8"/>
      <name val="Corbel"/>
      <family val="2"/>
    </font>
    <font>
      <sz val="11"/>
      <name val="Corbel"/>
      <family val="2"/>
    </font>
    <font>
      <b/>
      <sz val="10"/>
      <color indexed="9"/>
      <name val="Corbel"/>
      <family val="2"/>
    </font>
    <font>
      <b/>
      <sz val="11"/>
      <color indexed="9"/>
      <name val="Corbel"/>
      <family val="2"/>
    </font>
    <font>
      <sz val="6"/>
      <name val="Corbel"/>
      <family val="2"/>
    </font>
    <font>
      <sz val="7"/>
      <color indexed="9"/>
      <name val="Corbel"/>
      <family val="2"/>
    </font>
    <font>
      <b/>
      <sz val="8"/>
      <color indexed="9"/>
      <name val="Corbel"/>
      <family val="2"/>
    </font>
    <font>
      <sz val="11"/>
      <color indexed="12"/>
      <name val="Corbel"/>
      <family val="2"/>
    </font>
    <font>
      <b/>
      <sz val="10"/>
      <color indexed="10"/>
      <name val="Corbel"/>
      <family val="2"/>
    </font>
    <font>
      <b/>
      <sz val="10"/>
      <color indexed="61"/>
      <name val="Corbel"/>
      <family val="2"/>
    </font>
    <font>
      <sz val="11"/>
      <color indexed="10"/>
      <name val="Corbel"/>
      <family val="2"/>
    </font>
    <font>
      <b/>
      <sz val="11"/>
      <color indexed="10"/>
      <name val="Corbel"/>
      <family val="2"/>
    </font>
    <font>
      <b/>
      <sz val="10"/>
      <color indexed="9"/>
      <name val="Arial"/>
      <family val="2"/>
    </font>
  </fonts>
  <fills count="15">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s>
  <borders count="37">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color indexed="12"/>
      </bottom>
    </border>
    <border>
      <left>
        <color indexed="63"/>
      </left>
      <right style="double">
        <color indexed="10"/>
      </right>
      <top style="thin">
        <color indexed="12"/>
      </top>
      <bottom style="thin">
        <color indexed="12"/>
      </bottom>
    </border>
    <border>
      <left>
        <color indexed="63"/>
      </left>
      <right style="double">
        <color indexed="10"/>
      </right>
      <top style="thin">
        <color indexed="12"/>
      </top>
      <bottom style="double">
        <color indexed="10"/>
      </bottom>
    </border>
    <border>
      <left style="thin"/>
      <right style="double">
        <color indexed="10"/>
      </right>
      <top style="thin"/>
      <bottom style="thin"/>
    </border>
    <border>
      <left style="double">
        <color indexed="10"/>
      </left>
      <right style="thin"/>
      <top style="thin"/>
      <bottom style="double">
        <color indexed="10"/>
      </bottom>
    </border>
    <border>
      <left style="thin"/>
      <right style="thin"/>
      <top style="thin"/>
      <bottom style="double">
        <color indexed="10"/>
      </bottom>
    </border>
    <border>
      <left style="thin"/>
      <right style="double">
        <color indexed="10"/>
      </right>
      <top style="thin"/>
      <bottom style="double">
        <color indexed="10"/>
      </bottom>
    </border>
    <border>
      <left style="thick"/>
      <right style="thick"/>
      <top style="thick"/>
      <bottom style="thick"/>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
      <left>
        <color indexed="63"/>
      </left>
      <right>
        <color indexed="63"/>
      </right>
      <top style="thin"/>
      <bottom style="thin"/>
    </border>
    <border>
      <left>
        <color indexed="63"/>
      </left>
      <right style="double">
        <color indexed="5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34" fillId="5" borderId="0" xfId="0" applyFont="1" applyFill="1" applyBorder="1" applyAlignment="1" applyProtection="1">
      <alignment horizontal="center"/>
      <protection locked="0"/>
    </xf>
    <xf numFmtId="0" fontId="41" fillId="5" borderId="19" xfId="0" applyFont="1" applyFill="1" applyBorder="1" applyAlignment="1" applyProtection="1">
      <alignment horizontal="center"/>
      <protection locked="0"/>
    </xf>
    <xf numFmtId="0" fontId="28" fillId="5" borderId="20" xfId="0" applyFont="1" applyFill="1" applyBorder="1" applyAlignment="1" applyProtection="1">
      <alignment horizontal="center" vertical="center" wrapText="1"/>
      <protection/>
    </xf>
    <xf numFmtId="2" fontId="36" fillId="6" borderId="20" xfId="0" applyNumberFormat="1" applyFont="1" applyFill="1" applyBorder="1" applyAlignment="1" applyProtection="1">
      <alignment horizontal="center"/>
      <protection/>
    </xf>
    <xf numFmtId="2" fontId="36" fillId="6" borderId="21" xfId="0" applyNumberFormat="1" applyFont="1" applyFill="1" applyBorder="1" applyAlignment="1" applyProtection="1">
      <alignment horizontal="center"/>
      <protection/>
    </xf>
    <xf numFmtId="0" fontId="24" fillId="5" borderId="11" xfId="0" applyFont="1" applyFill="1" applyBorder="1" applyAlignment="1" applyProtection="1">
      <alignment/>
      <protection/>
    </xf>
    <xf numFmtId="0" fontId="25" fillId="5" borderId="6" xfId="0" applyFont="1" applyFill="1" applyBorder="1" applyAlignment="1" applyProtection="1">
      <alignment horizontal="center"/>
      <protection/>
    </xf>
    <xf numFmtId="0" fontId="26" fillId="7" borderId="6" xfId="0" applyFont="1" applyFill="1" applyBorder="1" applyAlignment="1" applyProtection="1">
      <alignment horizontal="center"/>
      <protection/>
    </xf>
    <xf numFmtId="0" fontId="26" fillId="8" borderId="6" xfId="0" applyFont="1" applyFill="1" applyBorder="1" applyAlignment="1" applyProtection="1">
      <alignment horizontal="center"/>
      <protection/>
    </xf>
    <xf numFmtId="0" fontId="26" fillId="4" borderId="6" xfId="0" applyFont="1" applyFill="1" applyBorder="1" applyAlignment="1" applyProtection="1">
      <alignment horizontal="center"/>
      <protection/>
    </xf>
    <xf numFmtId="0" fontId="37" fillId="10" borderId="6" xfId="0" applyFont="1" applyFill="1" applyBorder="1" applyAlignment="1" applyProtection="1">
      <alignment horizontal="center"/>
      <protection/>
    </xf>
    <xf numFmtId="0" fontId="27" fillId="5" borderId="6" xfId="0" applyFont="1" applyFill="1" applyBorder="1" applyAlignment="1" applyProtection="1">
      <alignment horizontal="center"/>
      <protection/>
    </xf>
    <xf numFmtId="0" fontId="27" fillId="0" borderId="6" xfId="0" applyFont="1" applyFill="1" applyBorder="1" applyAlignment="1" applyProtection="1">
      <alignment horizontal="center"/>
      <protection/>
    </xf>
    <xf numFmtId="0" fontId="39" fillId="5" borderId="6" xfId="0" applyFont="1" applyFill="1" applyBorder="1" applyAlignment="1" applyProtection="1">
      <alignment horizontal="center"/>
      <protection/>
    </xf>
    <xf numFmtId="0" fontId="40" fillId="5" borderId="10" xfId="0" applyFont="1" applyFill="1" applyBorder="1" applyAlignment="1" applyProtection="1">
      <alignment horizontal="center"/>
      <protection/>
    </xf>
    <xf numFmtId="0" fontId="28" fillId="5" borderId="14" xfId="0" applyFont="1" applyFill="1" applyBorder="1" applyAlignment="1" applyProtection="1">
      <alignment horizontal="left"/>
      <protection/>
    </xf>
    <xf numFmtId="0" fontId="25" fillId="5" borderId="2" xfId="0" applyFont="1" applyFill="1" applyBorder="1" applyAlignment="1" applyProtection="1">
      <alignment horizontal="center"/>
      <protection/>
    </xf>
    <xf numFmtId="0" fontId="28" fillId="5" borderId="2" xfId="0" applyFont="1" applyFill="1" applyBorder="1" applyAlignment="1" applyProtection="1">
      <alignment horizontal="center"/>
      <protection/>
    </xf>
    <xf numFmtId="0" fontId="29" fillId="7" borderId="2" xfId="0" applyFont="1" applyFill="1" applyBorder="1" applyAlignment="1" applyProtection="1">
      <alignment horizontal="center"/>
      <protection/>
    </xf>
    <xf numFmtId="0" fontId="30" fillId="8" borderId="2" xfId="0" applyFont="1" applyFill="1" applyBorder="1" applyAlignment="1" applyProtection="1">
      <alignment horizontal="center"/>
      <protection/>
    </xf>
    <xf numFmtId="0" fontId="38" fillId="4" borderId="2" xfId="0" applyFont="1" applyFill="1" applyBorder="1" applyAlignment="1" applyProtection="1">
      <alignment horizontal="center"/>
      <protection/>
    </xf>
    <xf numFmtId="0" fontId="38" fillId="10" borderId="2" xfId="0" applyFont="1" applyFill="1" applyBorder="1" applyAlignment="1" applyProtection="1">
      <alignment horizontal="center"/>
      <protection/>
    </xf>
    <xf numFmtId="0" fontId="28" fillId="5" borderId="2" xfId="0" applyFont="1" applyFill="1" applyBorder="1" applyAlignment="1" applyProtection="1">
      <alignment horizontal="center" wrapText="1"/>
      <protection/>
    </xf>
    <xf numFmtId="0" fontId="31" fillId="5" borderId="2" xfId="0" applyFont="1" applyFill="1" applyBorder="1" applyAlignment="1" applyProtection="1">
      <alignment horizontal="center" wrapText="1"/>
      <protection/>
    </xf>
    <xf numFmtId="0" fontId="32" fillId="5" borderId="2" xfId="0" applyFont="1" applyFill="1" applyBorder="1" applyAlignment="1" applyProtection="1">
      <alignment horizontal="center" wrapText="1"/>
      <protection/>
    </xf>
    <xf numFmtId="0" fontId="28" fillId="5" borderId="22" xfId="0" applyFont="1" applyFill="1" applyBorder="1" applyAlignment="1" applyProtection="1">
      <alignment horizontal="center" vertical="center" wrapText="1"/>
      <protection/>
    </xf>
    <xf numFmtId="0" fontId="43" fillId="5" borderId="14" xfId="0" applyFont="1" applyFill="1" applyBorder="1" applyAlignment="1" applyProtection="1">
      <alignment horizontal="center"/>
      <protection/>
    </xf>
    <xf numFmtId="0" fontId="33" fillId="0" borderId="2" xfId="0" applyFont="1" applyBorder="1" applyAlignment="1">
      <alignment/>
    </xf>
    <xf numFmtId="0" fontId="33" fillId="5" borderId="2" xfId="0" applyFont="1" applyFill="1" applyBorder="1" applyAlignment="1" applyProtection="1">
      <alignment horizontal="center"/>
      <protection locked="0"/>
    </xf>
    <xf numFmtId="2" fontId="43" fillId="11" borderId="2" xfId="0" applyNumberFormat="1" applyFont="1" applyFill="1" applyBorder="1" applyAlignment="1" applyProtection="1">
      <alignment horizontal="center"/>
      <protection locked="0"/>
    </xf>
    <xf numFmtId="2" fontId="44" fillId="11" borderId="2" xfId="0" applyNumberFormat="1" applyFont="1" applyFill="1" applyBorder="1" applyAlignment="1" applyProtection="1">
      <alignment horizontal="center"/>
      <protection locked="0"/>
    </xf>
    <xf numFmtId="2" fontId="35" fillId="5" borderId="2" xfId="0" applyNumberFormat="1" applyFont="1" applyFill="1" applyBorder="1" applyAlignment="1" applyProtection="1">
      <alignment horizontal="center"/>
      <protection/>
    </xf>
    <xf numFmtId="0" fontId="46" fillId="5" borderId="2" xfId="0" applyNumberFormat="1" applyFont="1" applyFill="1" applyBorder="1" applyAlignment="1" applyProtection="1">
      <alignment horizontal="center"/>
      <protection/>
    </xf>
    <xf numFmtId="2" fontId="35" fillId="7" borderId="2" xfId="0" applyNumberFormat="1" applyFont="1" applyFill="1" applyBorder="1" applyAlignment="1" applyProtection="1">
      <alignment horizontal="center"/>
      <protection/>
    </xf>
    <xf numFmtId="2" fontId="45" fillId="12" borderId="2" xfId="0" applyNumberFormat="1" applyFont="1" applyFill="1" applyBorder="1" applyAlignment="1" applyProtection="1">
      <alignment horizontal="center"/>
      <protection/>
    </xf>
    <xf numFmtId="2" fontId="45" fillId="11" borderId="22" xfId="0" applyNumberFormat="1" applyFont="1" applyFill="1" applyBorder="1" applyAlignment="1" applyProtection="1">
      <alignment horizontal="center"/>
      <protection/>
    </xf>
    <xf numFmtId="0" fontId="33" fillId="5" borderId="14" xfId="0" applyFont="1" applyFill="1" applyBorder="1" applyAlignment="1" applyProtection="1">
      <alignment horizontal="center"/>
      <protection/>
    </xf>
    <xf numFmtId="2" fontId="33" fillId="0" borderId="2" xfId="0" applyNumberFormat="1" applyFont="1" applyBorder="1" applyAlignment="1" applyProtection="1">
      <alignment horizontal="center"/>
      <protection locked="0"/>
    </xf>
    <xf numFmtId="0" fontId="35" fillId="5" borderId="2" xfId="0" applyNumberFormat="1" applyFont="1" applyFill="1" applyBorder="1" applyAlignment="1" applyProtection="1">
      <alignment horizontal="center"/>
      <protection/>
    </xf>
    <xf numFmtId="2" fontId="42" fillId="13" borderId="2" xfId="0" applyNumberFormat="1" applyFont="1" applyFill="1" applyBorder="1" applyAlignment="1" applyProtection="1">
      <alignment horizontal="center"/>
      <protection/>
    </xf>
    <xf numFmtId="2" fontId="36" fillId="6" borderId="22" xfId="0" applyNumberFormat="1" applyFont="1" applyFill="1" applyBorder="1" applyAlignment="1" applyProtection="1">
      <alignment horizontal="center"/>
      <protection/>
    </xf>
    <xf numFmtId="2" fontId="35" fillId="14" borderId="2" xfId="0" applyNumberFormat="1" applyFont="1" applyFill="1" applyBorder="1" applyAlignment="1" applyProtection="1">
      <alignment horizontal="center"/>
      <protection/>
    </xf>
    <xf numFmtId="2" fontId="35" fillId="8" borderId="2" xfId="0" applyNumberFormat="1" applyFont="1" applyFill="1" applyBorder="1" applyAlignment="1" applyProtection="1">
      <alignment horizontal="center"/>
      <protection/>
    </xf>
    <xf numFmtId="2" fontId="35" fillId="13" borderId="2" xfId="0" applyNumberFormat="1" applyFont="1" applyFill="1" applyBorder="1" applyAlignment="1" applyProtection="1">
      <alignment horizontal="center"/>
      <protection/>
    </xf>
    <xf numFmtId="2" fontId="35" fillId="0" borderId="2" xfId="0" applyNumberFormat="1" applyFont="1" applyFill="1" applyBorder="1" applyAlignment="1" applyProtection="1">
      <alignment horizontal="center"/>
      <protection/>
    </xf>
    <xf numFmtId="2" fontId="43" fillId="0" borderId="2" xfId="0" applyNumberFormat="1" applyFont="1" applyBorder="1" applyAlignment="1" applyProtection="1">
      <alignment horizontal="center"/>
      <protection locked="0"/>
    </xf>
    <xf numFmtId="2" fontId="44" fillId="0" borderId="2" xfId="0" applyNumberFormat="1" applyFont="1" applyBorder="1" applyAlignment="1" applyProtection="1">
      <alignment horizontal="center"/>
      <protection locked="0"/>
    </xf>
    <xf numFmtId="2" fontId="45" fillId="5" borderId="2" xfId="0" applyNumberFormat="1" applyFont="1" applyFill="1" applyBorder="1" applyAlignment="1" applyProtection="1">
      <alignment horizontal="center"/>
      <protection/>
    </xf>
    <xf numFmtId="2" fontId="45" fillId="6" borderId="22" xfId="0" applyNumberFormat="1" applyFont="1" applyFill="1" applyBorder="1" applyAlignment="1" applyProtection="1">
      <alignment horizontal="center"/>
      <protection/>
    </xf>
    <xf numFmtId="0" fontId="33" fillId="5" borderId="23" xfId="0" applyFont="1" applyFill="1" applyBorder="1" applyAlignment="1" applyProtection="1">
      <alignment horizontal="center"/>
      <protection/>
    </xf>
    <xf numFmtId="0" fontId="33" fillId="0" borderId="24" xfId="0" applyFont="1" applyBorder="1" applyAlignment="1">
      <alignment/>
    </xf>
    <xf numFmtId="0" fontId="34" fillId="5" borderId="24" xfId="0" applyFont="1" applyFill="1" applyBorder="1" applyAlignment="1" applyProtection="1">
      <alignment horizontal="center"/>
      <protection locked="0"/>
    </xf>
    <xf numFmtId="2" fontId="33" fillId="0" borderId="24" xfId="0" applyNumberFormat="1" applyFont="1" applyBorder="1" applyAlignment="1" applyProtection="1">
      <alignment horizontal="center"/>
      <protection locked="0"/>
    </xf>
    <xf numFmtId="2" fontId="35" fillId="5" borderId="24" xfId="0" applyNumberFormat="1" applyFont="1" applyFill="1" applyBorder="1" applyAlignment="1" applyProtection="1">
      <alignment horizontal="center"/>
      <protection/>
    </xf>
    <xf numFmtId="2" fontId="36" fillId="6" borderId="25" xfId="0" applyNumberFormat="1" applyFont="1" applyFill="1" applyBorder="1" applyAlignment="1" applyProtection="1">
      <alignment horizontal="center"/>
      <protection/>
    </xf>
    <xf numFmtId="2" fontId="14" fillId="2" borderId="26" xfId="0" applyNumberFormat="1" applyFont="1" applyFill="1" applyBorder="1" applyAlignment="1" applyProtection="1">
      <alignment horizontal="center"/>
      <protection locked="0"/>
    </xf>
    <xf numFmtId="2" fontId="14" fillId="3" borderId="26" xfId="0" applyNumberFormat="1" applyFont="1" applyFill="1" applyBorder="1" applyAlignment="1" applyProtection="1">
      <alignment horizontal="center"/>
      <protection locked="0"/>
    </xf>
    <xf numFmtId="2" fontId="47" fillId="4" borderId="26" xfId="0" applyNumberFormat="1" applyFont="1" applyFill="1" applyBorder="1" applyAlignment="1" applyProtection="1">
      <alignment horizontal="center"/>
      <protection locked="0"/>
    </xf>
    <xf numFmtId="2" fontId="47" fillId="10" borderId="26" xfId="0" applyNumberFormat="1" applyFont="1" applyFill="1" applyBorder="1" applyAlignment="1" applyProtection="1">
      <alignment horizontal="center"/>
      <protection locked="0"/>
    </xf>
    <xf numFmtId="0" fontId="16" fillId="0" borderId="27" xfId="0" applyFont="1" applyBorder="1" applyAlignment="1" applyProtection="1">
      <alignment horizontal="center"/>
      <protection/>
    </xf>
    <xf numFmtId="0" fontId="16" fillId="0" borderId="28" xfId="0" applyFont="1" applyBorder="1" applyAlignment="1" applyProtection="1">
      <alignment horizontal="center"/>
      <protection/>
    </xf>
    <xf numFmtId="0" fontId="20" fillId="0" borderId="28" xfId="0" applyNumberFormat="1" applyFont="1" applyBorder="1" applyAlignment="1" applyProtection="1">
      <alignment horizontal="center"/>
      <protection/>
    </xf>
    <xf numFmtId="0" fontId="20" fillId="0" borderId="28" xfId="0" applyNumberFormat="1" applyFont="1" applyFill="1" applyBorder="1" applyAlignment="1" applyProtection="1">
      <alignment horizontal="center"/>
      <protection/>
    </xf>
    <xf numFmtId="2" fontId="20" fillId="0" borderId="28" xfId="0" applyNumberFormat="1" applyFont="1" applyBorder="1" applyAlignment="1" applyProtection="1">
      <alignment horizontal="center"/>
      <protection/>
    </xf>
    <xf numFmtId="0" fontId="20" fillId="0" borderId="28" xfId="0" applyFont="1" applyBorder="1" applyAlignment="1" applyProtection="1">
      <alignment horizontal="center"/>
      <protection/>
    </xf>
    <xf numFmtId="0" fontId="20" fillId="0" borderId="29" xfId="0" applyNumberFormat="1" applyFont="1" applyBorder="1" applyAlignment="1" applyProtection="1">
      <alignment horizontal="center"/>
      <protection/>
    </xf>
    <xf numFmtId="0" fontId="14" fillId="0" borderId="30" xfId="0" applyFont="1" applyBorder="1" applyAlignment="1" applyProtection="1">
      <alignment horizontal="center"/>
      <protection/>
    </xf>
    <xf numFmtId="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2" fontId="0" fillId="0" borderId="31" xfId="0" applyNumberFormat="1" applyBorder="1" applyAlignment="1" applyProtection="1">
      <alignment horizontal="center"/>
      <protection/>
    </xf>
    <xf numFmtId="0" fontId="14" fillId="0" borderId="30" xfId="0" applyFont="1" applyFill="1" applyBorder="1" applyAlignment="1">
      <alignment horizontal="center"/>
    </xf>
    <xf numFmtId="0" fontId="0" fillId="0" borderId="0" xfId="0" applyBorder="1" applyAlignment="1">
      <alignment/>
    </xf>
    <xf numFmtId="2" fontId="0" fillId="0" borderId="0"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0" fontId="14" fillId="0" borderId="32" xfId="0" applyFont="1" applyFill="1" applyBorder="1" applyAlignment="1">
      <alignment horizontal="center"/>
    </xf>
    <xf numFmtId="0" fontId="0" fillId="0" borderId="33" xfId="0" applyBorder="1" applyAlignment="1">
      <alignment/>
    </xf>
    <xf numFmtId="2" fontId="0" fillId="0" borderId="33" xfId="0" applyNumberFormat="1" applyBorder="1" applyAlignment="1" applyProtection="1">
      <alignment horizontal="center"/>
      <protection locked="0"/>
    </xf>
    <xf numFmtId="2" fontId="0" fillId="0" borderId="33" xfId="0" applyNumberFormat="1" applyFill="1" applyBorder="1" applyAlignment="1">
      <alignment horizontal="center"/>
    </xf>
    <xf numFmtId="0" fontId="0" fillId="0" borderId="33" xfId="0" applyFill="1" applyBorder="1" applyAlignment="1">
      <alignment horizontal="center"/>
    </xf>
    <xf numFmtId="2" fontId="0" fillId="0" borderId="34" xfId="0" applyNumberFormat="1" applyBorder="1" applyAlignment="1" applyProtection="1">
      <alignment horizontal="center"/>
      <protection locked="0"/>
    </xf>
    <xf numFmtId="0" fontId="17" fillId="0" borderId="0" xfId="0" applyFont="1" applyAlignment="1" applyProtection="1">
      <alignment horizontal="center"/>
      <protection/>
    </xf>
    <xf numFmtId="0" fontId="14" fillId="10" borderId="5" xfId="0" applyFont="1" applyFill="1" applyBorder="1" applyAlignment="1" applyProtection="1">
      <alignment horizontal="center"/>
      <protection/>
    </xf>
    <xf numFmtId="0" fontId="14" fillId="10" borderId="35" xfId="0" applyFont="1" applyFill="1" applyBorder="1" applyAlignment="1" applyProtection="1">
      <alignment horizontal="center"/>
      <protection/>
    </xf>
    <xf numFmtId="0" fontId="14" fillId="10" borderId="36"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5"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5"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5"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5"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82</v>
      </c>
    </row>
    <row r="3" ht="12.75" customHeight="1">
      <c r="A3" s="79" t="s">
        <v>39</v>
      </c>
    </row>
    <row r="4" ht="26.25">
      <c r="A4" s="79" t="s">
        <v>84</v>
      </c>
    </row>
    <row r="5" ht="12.75" customHeight="1">
      <c r="A5" s="79" t="s">
        <v>39</v>
      </c>
    </row>
    <row r="6" ht="12.75">
      <c r="A6" s="80" t="s">
        <v>77</v>
      </c>
    </row>
    <row r="7" ht="12.75">
      <c r="A7" s="80"/>
    </row>
    <row r="8" ht="12.75">
      <c r="A8" s="81" t="s">
        <v>72</v>
      </c>
    </row>
    <row r="9" ht="26.25">
      <c r="A9" s="81" t="s">
        <v>81</v>
      </c>
    </row>
    <row r="10" ht="39">
      <c r="A10" s="81" t="s">
        <v>102</v>
      </c>
    </row>
    <row r="11" ht="26.25">
      <c r="A11" s="81" t="s">
        <v>78</v>
      </c>
    </row>
    <row r="12" ht="12.75">
      <c r="A12" s="81" t="s">
        <v>79</v>
      </c>
    </row>
    <row r="13" ht="12.75">
      <c r="A13" s="81"/>
    </row>
    <row r="14" ht="12.75">
      <c r="A14" s="80" t="s">
        <v>85</v>
      </c>
    </row>
    <row r="15" ht="12.75">
      <c r="A15" s="80"/>
    </row>
    <row r="16" ht="12.75">
      <c r="A16" s="79" t="s">
        <v>40</v>
      </c>
    </row>
    <row r="17" ht="12.75">
      <c r="A17" s="79" t="s">
        <v>67</v>
      </c>
    </row>
    <row r="18" ht="12.75">
      <c r="A18" s="79" t="s">
        <v>66</v>
      </c>
    </row>
    <row r="19" ht="12.75">
      <c r="A19" s="81"/>
    </row>
    <row r="20" ht="12.75" customHeight="1">
      <c r="A20" s="77" t="s">
        <v>80</v>
      </c>
    </row>
    <row r="21" ht="12.75">
      <c r="A21" s="79"/>
    </row>
    <row r="22" ht="12.75" customHeight="1">
      <c r="A22" s="79" t="s">
        <v>86</v>
      </c>
    </row>
    <row r="23" ht="29.25" customHeight="1">
      <c r="A23" s="79" t="s">
        <v>87</v>
      </c>
    </row>
    <row r="24" ht="25.5" customHeight="1">
      <c r="A24" s="79" t="s">
        <v>97</v>
      </c>
    </row>
    <row r="25" ht="25.5" customHeight="1">
      <c r="A25" s="79" t="s">
        <v>68</v>
      </c>
    </row>
    <row r="26" ht="25.5" customHeight="1">
      <c r="A26" s="79" t="s">
        <v>64</v>
      </c>
    </row>
    <row r="27" ht="39">
      <c r="A27" s="79" t="s">
        <v>88</v>
      </c>
    </row>
    <row r="28" ht="12.75" customHeight="1">
      <c r="A28" s="79" t="s">
        <v>70</v>
      </c>
    </row>
    <row r="29" ht="12.75">
      <c r="A29" s="79"/>
    </row>
    <row r="30" ht="12.75" customHeight="1">
      <c r="A30" s="77" t="s">
        <v>41</v>
      </c>
    </row>
    <row r="31" ht="12.75">
      <c r="A31" s="79"/>
    </row>
    <row r="32" ht="25.5" customHeight="1">
      <c r="A32" s="79" t="s">
        <v>42</v>
      </c>
    </row>
    <row r="33" ht="25.5" customHeight="1">
      <c r="A33" s="79" t="s">
        <v>92</v>
      </c>
    </row>
    <row r="34" ht="12.75" customHeight="1">
      <c r="A34" s="79" t="s">
        <v>43</v>
      </c>
    </row>
    <row r="35" ht="60.75" customHeight="1">
      <c r="A35" s="79" t="s">
        <v>93</v>
      </c>
    </row>
    <row r="36" ht="25.5" customHeight="1">
      <c r="A36" s="79" t="s">
        <v>44</v>
      </c>
    </row>
    <row r="37" ht="12.75">
      <c r="A37" s="79"/>
    </row>
    <row r="38" ht="12.75" customHeight="1">
      <c r="A38" s="77" t="s">
        <v>69</v>
      </c>
    </row>
    <row r="39" ht="12.75">
      <c r="A39" s="79"/>
    </row>
    <row r="40" ht="38.25" customHeight="1">
      <c r="A40" s="79" t="s">
        <v>89</v>
      </c>
    </row>
    <row r="41" ht="12.75" customHeight="1">
      <c r="A41" s="79" t="s">
        <v>71</v>
      </c>
    </row>
    <row r="42" ht="36.75" customHeight="1">
      <c r="A42" s="79" t="s">
        <v>90</v>
      </c>
    </row>
    <row r="43" ht="12.75" customHeight="1">
      <c r="A43" s="79" t="s">
        <v>45</v>
      </c>
    </row>
    <row r="44" ht="12.75" customHeight="1">
      <c r="A44" s="79" t="s">
        <v>91</v>
      </c>
    </row>
    <row r="45" ht="25.5" customHeight="1">
      <c r="A45" s="79" t="s">
        <v>65</v>
      </c>
    </row>
    <row r="46" ht="39" customHeight="1">
      <c r="A46" s="79" t="s">
        <v>46</v>
      </c>
    </row>
    <row r="47" ht="12.75">
      <c r="A47" s="79"/>
    </row>
    <row r="48" ht="12.75" customHeight="1">
      <c r="A48" s="77" t="s">
        <v>47</v>
      </c>
    </row>
    <row r="49" ht="12.75">
      <c r="A49" s="79"/>
    </row>
    <row r="50" ht="15.75" customHeight="1">
      <c r="A50" s="79" t="s">
        <v>95</v>
      </c>
    </row>
    <row r="51" ht="12.75">
      <c r="A51" s="79" t="s">
        <v>96</v>
      </c>
    </row>
    <row r="52" ht="26.25">
      <c r="A52" s="79" t="s">
        <v>94</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73</v>
      </c>
      <c r="X3" s="58">
        <v>94.4</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75</v>
      </c>
      <c r="X4" s="54" t="s">
        <v>74</v>
      </c>
    </row>
    <row r="5" spans="1:24" ht="15" thickBot="1">
      <c r="A5" s="64"/>
      <c r="B5" t="s">
        <v>133</v>
      </c>
      <c r="C5" s="18" t="s">
        <v>123</v>
      </c>
      <c r="D5" s="11">
        <v>26.05</v>
      </c>
      <c r="E5" s="11">
        <v>6.05</v>
      </c>
      <c r="F5" s="11">
        <v>25.25</v>
      </c>
      <c r="G5" s="11">
        <v>6.47</v>
      </c>
      <c r="H5" s="11">
        <v>23.2</v>
      </c>
      <c r="I5" s="11">
        <v>6.15</v>
      </c>
      <c r="J5" s="11">
        <v>27.85</v>
      </c>
      <c r="K5" s="11">
        <v>6.04</v>
      </c>
      <c r="L5" s="55">
        <f aca="true" t="shared" si="0" ref="L5:L18">SUM(D5,F5,H5,J5)</f>
        <v>102.35</v>
      </c>
      <c r="M5" s="56">
        <f aca="true" t="shared" si="1" ref="M5:M18">IF(COUNT(D5,F5,H5,J5)=4,MINA(D5,F5,H5,J5),0)</f>
        <v>23.2</v>
      </c>
      <c r="N5" s="56">
        <f aca="true" t="shared" si="2" ref="N5:N18">SUM(L5-M5)</f>
        <v>79.14999999999999</v>
      </c>
      <c r="O5" s="56">
        <f aca="true" t="shared" si="3" ref="O5:O18">MAX(D5,F5,H5,J5)</f>
        <v>27.85</v>
      </c>
      <c r="P5" s="56">
        <f aca="true" t="shared" si="4" ref="P5:P18">MIN(E5,G5,I5,K5)</f>
        <v>6.04</v>
      </c>
      <c r="Q5" s="56"/>
      <c r="R5" s="56"/>
      <c r="S5" s="55">
        <v>0</v>
      </c>
      <c r="T5" s="56"/>
      <c r="U5" s="56">
        <f aca="true" t="shared" si="5" ref="U5:U18">MAX(O5,S5)</f>
        <v>27.85</v>
      </c>
      <c r="V5" s="56">
        <f aca="true" t="shared" si="6" ref="V5:V18">MIN(P5,T5)</f>
        <v>6.04</v>
      </c>
      <c r="W5" s="57">
        <f>IF(V5&lt;&gt;0,SUM($X$3/V5*12),"")</f>
        <v>187.5496688741722</v>
      </c>
      <c r="X5" s="57">
        <f>IF(V5&lt;&gt;0,SUM(3600/V5*$X$3/5280),"")</f>
        <v>10.656231186032512</v>
      </c>
    </row>
    <row r="6" spans="1:24" ht="15" thickBot="1">
      <c r="A6" s="66"/>
      <c r="B6" t="s">
        <v>126</v>
      </c>
      <c r="C6" s="15" t="s">
        <v>123</v>
      </c>
      <c r="D6" s="11">
        <v>23.05</v>
      </c>
      <c r="E6" s="11">
        <v>6.33</v>
      </c>
      <c r="F6" s="11">
        <v>22.55</v>
      </c>
      <c r="G6" s="11">
        <v>7.14</v>
      </c>
      <c r="H6" s="11">
        <v>23</v>
      </c>
      <c r="I6" s="11">
        <v>6.48</v>
      </c>
      <c r="J6" s="11">
        <v>24.55</v>
      </c>
      <c r="K6" s="11">
        <v>6.66</v>
      </c>
      <c r="L6" s="55">
        <f t="shared" si="0"/>
        <v>93.14999999999999</v>
      </c>
      <c r="M6" s="56">
        <f t="shared" si="1"/>
        <v>22.55</v>
      </c>
      <c r="N6" s="56">
        <f t="shared" si="2"/>
        <v>70.6</v>
      </c>
      <c r="O6" s="56">
        <f t="shared" si="3"/>
        <v>24.55</v>
      </c>
      <c r="P6" s="56">
        <f t="shared" si="4"/>
        <v>6.33</v>
      </c>
      <c r="Q6" s="56"/>
      <c r="R6" s="56"/>
      <c r="S6" s="55">
        <v>0</v>
      </c>
      <c r="T6" s="56"/>
      <c r="U6" s="56">
        <f t="shared" si="5"/>
        <v>24.55</v>
      </c>
      <c r="V6" s="56">
        <f t="shared" si="6"/>
        <v>6.33</v>
      </c>
      <c r="W6" s="57">
        <f aca="true" t="shared" si="7" ref="W6:W18">IF(V6&lt;&gt;0,SUM($X$3/V6*12),"")</f>
        <v>178.957345971564</v>
      </c>
      <c r="X6" s="57">
        <f aca="true" t="shared" si="8" ref="X6:X18">IF(V6&lt;&gt;0,SUM(3600/V6*$X$3/5280),"")</f>
        <v>10.16803102111159</v>
      </c>
    </row>
    <row r="7" spans="1:24" ht="15" thickBot="1">
      <c r="A7" s="66"/>
      <c r="B7" t="s">
        <v>122</v>
      </c>
      <c r="C7" s="15" t="s">
        <v>123</v>
      </c>
      <c r="D7" s="11">
        <v>21.1</v>
      </c>
      <c r="E7" s="11">
        <v>6.69</v>
      </c>
      <c r="F7" s="11">
        <v>22.6</v>
      </c>
      <c r="G7" s="11">
        <v>6.78</v>
      </c>
      <c r="H7" s="11">
        <v>22.3</v>
      </c>
      <c r="I7" s="11">
        <v>6.82</v>
      </c>
      <c r="J7" s="11">
        <v>22.7</v>
      </c>
      <c r="K7" s="11">
        <v>6.71</v>
      </c>
      <c r="L7" s="55">
        <f t="shared" si="0"/>
        <v>88.7</v>
      </c>
      <c r="M7" s="56">
        <f t="shared" si="1"/>
        <v>21.1</v>
      </c>
      <c r="N7" s="56">
        <f t="shared" si="2"/>
        <v>67.6</v>
      </c>
      <c r="O7" s="56">
        <f t="shared" si="3"/>
        <v>22.7</v>
      </c>
      <c r="P7" s="56">
        <f t="shared" si="4"/>
        <v>6.69</v>
      </c>
      <c r="Q7" s="56"/>
      <c r="R7" s="56"/>
      <c r="S7" s="55">
        <v>0</v>
      </c>
      <c r="T7" s="56"/>
      <c r="U7" s="56">
        <f t="shared" si="5"/>
        <v>22.7</v>
      </c>
      <c r="V7" s="56">
        <f t="shared" si="6"/>
        <v>6.69</v>
      </c>
      <c r="W7" s="57">
        <f t="shared" si="7"/>
        <v>169.3273542600897</v>
      </c>
      <c r="X7" s="57">
        <f t="shared" si="8"/>
        <v>9.62087240114146</v>
      </c>
    </row>
    <row r="8" spans="1:24" ht="15" thickBot="1">
      <c r="A8" s="66"/>
      <c r="B8" t="s">
        <v>132</v>
      </c>
      <c r="C8" s="15" t="s">
        <v>123</v>
      </c>
      <c r="D8" s="11">
        <v>19.7</v>
      </c>
      <c r="E8" s="11">
        <v>7.91</v>
      </c>
      <c r="F8" s="11">
        <v>17.25</v>
      </c>
      <c r="G8" s="11">
        <v>7.87</v>
      </c>
      <c r="H8" s="11">
        <v>20.8</v>
      </c>
      <c r="I8" s="11">
        <v>7.47</v>
      </c>
      <c r="J8" s="11">
        <v>22.05</v>
      </c>
      <c r="K8" s="11">
        <v>7.4</v>
      </c>
      <c r="L8" s="55">
        <f t="shared" si="0"/>
        <v>79.8</v>
      </c>
      <c r="M8" s="56">
        <f t="shared" si="1"/>
        <v>17.25</v>
      </c>
      <c r="N8" s="56">
        <f t="shared" si="2"/>
        <v>62.55</v>
      </c>
      <c r="O8" s="56">
        <f t="shared" si="3"/>
        <v>22.05</v>
      </c>
      <c r="P8" s="56">
        <f t="shared" si="4"/>
        <v>7.4</v>
      </c>
      <c r="Q8" s="56"/>
      <c r="R8" s="56"/>
      <c r="S8" s="55">
        <v>0</v>
      </c>
      <c r="T8" s="56"/>
      <c r="U8" s="56">
        <f t="shared" si="5"/>
        <v>22.05</v>
      </c>
      <c r="V8" s="56">
        <f t="shared" si="6"/>
        <v>7.4</v>
      </c>
      <c r="W8" s="57">
        <f t="shared" si="7"/>
        <v>153.08108108108107</v>
      </c>
      <c r="X8" s="57">
        <f t="shared" si="8"/>
        <v>8.697788697788699</v>
      </c>
    </row>
    <row r="9" spans="1:24" ht="15" thickBot="1">
      <c r="A9" s="66"/>
      <c r="B9" t="s">
        <v>125</v>
      </c>
      <c r="C9" s="15" t="s">
        <v>123</v>
      </c>
      <c r="D9" s="11">
        <v>24.95</v>
      </c>
      <c r="E9" s="11">
        <v>6.85</v>
      </c>
      <c r="F9" s="11">
        <v>0</v>
      </c>
      <c r="G9" s="11">
        <v>0</v>
      </c>
      <c r="H9" s="11">
        <v>0</v>
      </c>
      <c r="I9" s="11">
        <v>0</v>
      </c>
      <c r="J9" s="11">
        <v>22</v>
      </c>
      <c r="K9" s="11">
        <v>7.77</v>
      </c>
      <c r="L9" s="55">
        <f t="shared" si="0"/>
        <v>46.95</v>
      </c>
      <c r="M9" s="56">
        <f t="shared" si="1"/>
        <v>0</v>
      </c>
      <c r="N9" s="56">
        <f t="shared" si="2"/>
        <v>46.95</v>
      </c>
      <c r="O9" s="56">
        <f t="shared" si="3"/>
        <v>24.95</v>
      </c>
      <c r="P9" s="56">
        <f t="shared" si="4"/>
        <v>0</v>
      </c>
      <c r="Q9" s="56"/>
      <c r="R9" s="56"/>
      <c r="S9" s="55">
        <v>0</v>
      </c>
      <c r="T9" s="56"/>
      <c r="U9" s="56">
        <f t="shared" si="5"/>
        <v>24.95</v>
      </c>
      <c r="V9" s="56">
        <f t="shared" si="6"/>
        <v>0</v>
      </c>
      <c r="W9" s="57">
        <f t="shared" si="7"/>
      </c>
      <c r="X9" s="57">
        <f t="shared" si="8"/>
      </c>
    </row>
    <row r="10" spans="1:24" ht="15" thickBot="1">
      <c r="A10" s="66"/>
      <c r="B10" t="s">
        <v>124</v>
      </c>
      <c r="C10" s="15" t="s">
        <v>123</v>
      </c>
      <c r="D10" s="11">
        <v>0</v>
      </c>
      <c r="E10" s="11">
        <v>0</v>
      </c>
      <c r="F10" s="11">
        <v>18.25</v>
      </c>
      <c r="G10" s="11">
        <v>7.1</v>
      </c>
      <c r="H10" s="11">
        <v>24.4</v>
      </c>
      <c r="I10" s="11">
        <v>6.83</v>
      </c>
      <c r="J10" s="11">
        <v>0</v>
      </c>
      <c r="K10" s="11">
        <v>0</v>
      </c>
      <c r="L10" s="55">
        <f t="shared" si="0"/>
        <v>42.65</v>
      </c>
      <c r="M10" s="56">
        <f t="shared" si="1"/>
        <v>0</v>
      </c>
      <c r="N10" s="56">
        <f t="shared" si="2"/>
        <v>42.65</v>
      </c>
      <c r="O10" s="56">
        <f t="shared" si="3"/>
        <v>24.4</v>
      </c>
      <c r="P10" s="56">
        <f t="shared" si="4"/>
        <v>0</v>
      </c>
      <c r="Q10" s="56"/>
      <c r="R10" s="56"/>
      <c r="S10" s="55">
        <v>0</v>
      </c>
      <c r="T10" s="56"/>
      <c r="U10" s="56">
        <f t="shared" si="5"/>
        <v>24.4</v>
      </c>
      <c r="V10" s="56">
        <f t="shared" si="6"/>
        <v>0</v>
      </c>
      <c r="W10" s="57">
        <f t="shared" si="7"/>
      </c>
      <c r="X10" s="57">
        <f t="shared" si="8"/>
      </c>
    </row>
    <row r="11" spans="1:24" ht="15" thickBot="1">
      <c r="A11" s="66"/>
      <c r="B11" t="s">
        <v>119</v>
      </c>
      <c r="C11" s="15" t="s">
        <v>120</v>
      </c>
      <c r="D11" s="11">
        <v>25.35</v>
      </c>
      <c r="E11" s="11">
        <v>6.55</v>
      </c>
      <c r="F11" s="11">
        <v>22.75</v>
      </c>
      <c r="G11" s="11">
        <v>7.15</v>
      </c>
      <c r="H11" s="11">
        <v>22.2</v>
      </c>
      <c r="I11" s="11">
        <v>6.93</v>
      </c>
      <c r="J11" s="11">
        <v>23.8</v>
      </c>
      <c r="K11" s="11">
        <v>7.14</v>
      </c>
      <c r="L11" s="55">
        <f t="shared" si="0"/>
        <v>94.1</v>
      </c>
      <c r="M11" s="56">
        <f t="shared" si="1"/>
        <v>22.2</v>
      </c>
      <c r="N11" s="56">
        <f t="shared" si="2"/>
        <v>71.89999999999999</v>
      </c>
      <c r="O11" s="56">
        <f t="shared" si="3"/>
        <v>25.35</v>
      </c>
      <c r="P11" s="56">
        <f t="shared" si="4"/>
        <v>6.55</v>
      </c>
      <c r="Q11" s="56"/>
      <c r="R11" s="56"/>
      <c r="S11" s="55">
        <v>0</v>
      </c>
      <c r="T11" s="56"/>
      <c r="U11" s="56">
        <f t="shared" si="5"/>
        <v>25.35</v>
      </c>
      <c r="V11" s="56">
        <f t="shared" si="6"/>
        <v>6.55</v>
      </c>
      <c r="W11" s="57">
        <f t="shared" si="7"/>
        <v>172.9465648854962</v>
      </c>
      <c r="X11" s="57">
        <f t="shared" si="8"/>
        <v>9.826509368494103</v>
      </c>
    </row>
    <row r="12" spans="1:24" ht="15" thickBot="1">
      <c r="A12" s="66"/>
      <c r="B12" t="s">
        <v>134</v>
      </c>
      <c r="C12" s="15" t="s">
        <v>120</v>
      </c>
      <c r="D12" s="11">
        <v>18.9</v>
      </c>
      <c r="E12" s="11">
        <v>7.57</v>
      </c>
      <c r="F12" s="11">
        <v>18.45</v>
      </c>
      <c r="G12" s="11">
        <v>8.25</v>
      </c>
      <c r="H12" s="11">
        <v>22.1</v>
      </c>
      <c r="I12" s="11">
        <v>7.07</v>
      </c>
      <c r="J12" s="11">
        <v>22.8</v>
      </c>
      <c r="K12" s="11">
        <v>6.93</v>
      </c>
      <c r="L12" s="55">
        <f t="shared" si="0"/>
        <v>82.25</v>
      </c>
      <c r="M12" s="56">
        <f t="shared" si="1"/>
        <v>18.45</v>
      </c>
      <c r="N12" s="56">
        <f t="shared" si="2"/>
        <v>63.8</v>
      </c>
      <c r="O12" s="56">
        <f t="shared" si="3"/>
        <v>22.8</v>
      </c>
      <c r="P12" s="56">
        <f t="shared" si="4"/>
        <v>6.93</v>
      </c>
      <c r="Q12" s="56"/>
      <c r="R12" s="56"/>
      <c r="S12" s="55">
        <v>0</v>
      </c>
      <c r="T12" s="56"/>
      <c r="U12" s="56">
        <f t="shared" si="5"/>
        <v>22.8</v>
      </c>
      <c r="V12" s="56">
        <f t="shared" si="6"/>
        <v>6.93</v>
      </c>
      <c r="W12" s="57">
        <f t="shared" si="7"/>
        <v>163.46320346320348</v>
      </c>
      <c r="X12" s="57">
        <f t="shared" si="8"/>
        <v>9.287682014954743</v>
      </c>
    </row>
    <row r="13" spans="1:24" ht="15" thickBot="1">
      <c r="A13" s="66"/>
      <c r="B13" t="s">
        <v>131</v>
      </c>
      <c r="C13" s="15" t="s">
        <v>120</v>
      </c>
      <c r="D13" s="11">
        <v>23.55</v>
      </c>
      <c r="E13" s="11">
        <v>7.07</v>
      </c>
      <c r="F13" s="11">
        <v>19.35</v>
      </c>
      <c r="G13" s="11">
        <v>7.63</v>
      </c>
      <c r="H13" s="11">
        <v>7</v>
      </c>
      <c r="I13" s="11">
        <v>7.16</v>
      </c>
      <c r="J13" s="11">
        <v>18.2</v>
      </c>
      <c r="K13" s="11">
        <v>6.86</v>
      </c>
      <c r="L13" s="55">
        <f t="shared" si="0"/>
        <v>68.10000000000001</v>
      </c>
      <c r="M13" s="56">
        <f t="shared" si="1"/>
        <v>7</v>
      </c>
      <c r="N13" s="56">
        <f t="shared" si="2"/>
        <v>61.10000000000001</v>
      </c>
      <c r="O13" s="56">
        <f t="shared" si="3"/>
        <v>23.55</v>
      </c>
      <c r="P13" s="56">
        <f t="shared" si="4"/>
        <v>6.86</v>
      </c>
      <c r="Q13" s="56"/>
      <c r="R13" s="56"/>
      <c r="S13" s="55">
        <v>0</v>
      </c>
      <c r="T13" s="56"/>
      <c r="U13" s="56">
        <f t="shared" si="5"/>
        <v>23.55</v>
      </c>
      <c r="V13" s="56">
        <f t="shared" si="6"/>
        <v>6.86</v>
      </c>
      <c r="W13" s="57">
        <f t="shared" si="7"/>
        <v>165.13119533527697</v>
      </c>
      <c r="X13" s="57">
        <f t="shared" si="8"/>
        <v>9.382454280413464</v>
      </c>
    </row>
    <row r="14" spans="1:24" ht="15" thickBot="1">
      <c r="A14" s="66"/>
      <c r="B14" t="s">
        <v>121</v>
      </c>
      <c r="C14" s="15" t="s">
        <v>120</v>
      </c>
      <c r="D14" s="11">
        <v>0</v>
      </c>
      <c r="E14" s="11">
        <v>0</v>
      </c>
      <c r="F14" s="11">
        <v>0</v>
      </c>
      <c r="G14" s="11">
        <v>0</v>
      </c>
      <c r="H14" s="11">
        <v>18.6</v>
      </c>
      <c r="I14" s="11">
        <v>8.15</v>
      </c>
      <c r="J14" s="11">
        <v>19.8</v>
      </c>
      <c r="K14" s="11">
        <v>8.31</v>
      </c>
      <c r="L14" s="55">
        <f t="shared" si="0"/>
        <v>38.400000000000006</v>
      </c>
      <c r="M14" s="56">
        <f t="shared" si="1"/>
        <v>0</v>
      </c>
      <c r="N14" s="56">
        <f t="shared" si="2"/>
        <v>38.400000000000006</v>
      </c>
      <c r="O14" s="56">
        <f t="shared" si="3"/>
        <v>19.8</v>
      </c>
      <c r="P14" s="56">
        <f t="shared" si="4"/>
        <v>0</v>
      </c>
      <c r="Q14" s="56"/>
      <c r="R14" s="56"/>
      <c r="S14" s="55">
        <v>0</v>
      </c>
      <c r="T14" s="56"/>
      <c r="U14" s="56">
        <f t="shared" si="5"/>
        <v>19.8</v>
      </c>
      <c r="V14" s="56">
        <f t="shared" si="6"/>
        <v>0</v>
      </c>
      <c r="W14" s="57">
        <f t="shared" si="7"/>
      </c>
      <c r="X14" s="57">
        <f t="shared" si="8"/>
      </c>
    </row>
    <row r="15" spans="1:24" ht="15" thickBot="1">
      <c r="A15" s="66"/>
      <c r="B15" t="s">
        <v>130</v>
      </c>
      <c r="C15" s="15" t="s">
        <v>128</v>
      </c>
      <c r="D15" s="11">
        <v>31.25</v>
      </c>
      <c r="E15" s="11">
        <v>4.51</v>
      </c>
      <c r="F15" s="11">
        <v>37.15</v>
      </c>
      <c r="G15" s="11">
        <v>4.6</v>
      </c>
      <c r="H15" s="11">
        <v>37.1</v>
      </c>
      <c r="I15" s="11">
        <v>4.46</v>
      </c>
      <c r="J15" s="11">
        <v>32</v>
      </c>
      <c r="K15" s="11">
        <v>4.63</v>
      </c>
      <c r="L15" s="55">
        <f t="shared" si="0"/>
        <v>137.5</v>
      </c>
      <c r="M15" s="56">
        <f t="shared" si="1"/>
        <v>31.25</v>
      </c>
      <c r="N15" s="56">
        <f t="shared" si="2"/>
        <v>106.25</v>
      </c>
      <c r="O15" s="56">
        <f t="shared" si="3"/>
        <v>37.15</v>
      </c>
      <c r="P15" s="56">
        <f t="shared" si="4"/>
        <v>4.46</v>
      </c>
      <c r="Q15" s="56"/>
      <c r="R15" s="56"/>
      <c r="S15" s="55">
        <v>0</v>
      </c>
      <c r="T15" s="56"/>
      <c r="U15" s="56">
        <f t="shared" si="5"/>
        <v>37.15</v>
      </c>
      <c r="V15" s="56">
        <f t="shared" si="6"/>
        <v>4.46</v>
      </c>
      <c r="W15" s="57">
        <f t="shared" si="7"/>
        <v>253.99103139013454</v>
      </c>
      <c r="X15" s="57">
        <f t="shared" si="8"/>
        <v>14.43130860171219</v>
      </c>
    </row>
    <row r="16" spans="1:24" ht="15" thickBot="1">
      <c r="A16" s="66"/>
      <c r="B16" t="s">
        <v>129</v>
      </c>
      <c r="C16" s="15" t="s">
        <v>128</v>
      </c>
      <c r="D16" s="11">
        <v>29.1</v>
      </c>
      <c r="E16" s="11">
        <v>5.18</v>
      </c>
      <c r="F16" s="11">
        <v>28.05</v>
      </c>
      <c r="G16" s="11">
        <v>5.04</v>
      </c>
      <c r="H16" s="11">
        <v>31.45</v>
      </c>
      <c r="I16" s="11">
        <v>5.31</v>
      </c>
      <c r="J16" s="11">
        <v>29.35</v>
      </c>
      <c r="K16" s="11">
        <v>5.47</v>
      </c>
      <c r="L16" s="55">
        <f t="shared" si="0"/>
        <v>117.95000000000002</v>
      </c>
      <c r="M16" s="56">
        <f t="shared" si="1"/>
        <v>28.05</v>
      </c>
      <c r="N16" s="56">
        <f t="shared" si="2"/>
        <v>89.90000000000002</v>
      </c>
      <c r="O16" s="56">
        <f t="shared" si="3"/>
        <v>31.45</v>
      </c>
      <c r="P16" s="56">
        <f t="shared" si="4"/>
        <v>5.04</v>
      </c>
      <c r="Q16" s="56"/>
      <c r="R16" s="56"/>
      <c r="S16" s="55">
        <v>0</v>
      </c>
      <c r="T16" s="56"/>
      <c r="U16" s="56">
        <f t="shared" si="5"/>
        <v>31.45</v>
      </c>
      <c r="V16" s="56">
        <f t="shared" si="6"/>
        <v>5.04</v>
      </c>
      <c r="W16" s="57">
        <f t="shared" si="7"/>
        <v>224.76190476190476</v>
      </c>
      <c r="X16" s="57">
        <f t="shared" si="8"/>
        <v>12.770562770562771</v>
      </c>
    </row>
    <row r="17" spans="1:24" ht="15" thickBot="1">
      <c r="A17" s="66"/>
      <c r="B17" t="s">
        <v>127</v>
      </c>
      <c r="C17" s="15" t="s">
        <v>128</v>
      </c>
      <c r="D17" s="11">
        <v>27.2</v>
      </c>
      <c r="E17" s="11">
        <v>5.93</v>
      </c>
      <c r="F17" s="11">
        <v>25.2</v>
      </c>
      <c r="G17" s="11">
        <v>6.06</v>
      </c>
      <c r="H17" s="11">
        <v>0</v>
      </c>
      <c r="I17" s="11">
        <v>0</v>
      </c>
      <c r="J17" s="11">
        <v>0</v>
      </c>
      <c r="K17" s="11">
        <v>0</v>
      </c>
      <c r="L17" s="55">
        <f t="shared" si="0"/>
        <v>52.4</v>
      </c>
      <c r="M17" s="56">
        <f t="shared" si="1"/>
        <v>0</v>
      </c>
      <c r="N17" s="56">
        <f t="shared" si="2"/>
        <v>52.4</v>
      </c>
      <c r="O17" s="56">
        <f t="shared" si="3"/>
        <v>27.2</v>
      </c>
      <c r="P17" s="56">
        <f t="shared" si="4"/>
        <v>0</v>
      </c>
      <c r="Q17" s="56"/>
      <c r="R17" s="56"/>
      <c r="S17" s="55">
        <v>0</v>
      </c>
      <c r="T17" s="56"/>
      <c r="U17" s="56">
        <f t="shared" si="5"/>
        <v>27.2</v>
      </c>
      <c r="V17" s="56">
        <f t="shared" si="6"/>
        <v>0</v>
      </c>
      <c r="W17" s="57">
        <f t="shared" si="7"/>
      </c>
      <c r="X17" s="57">
        <f t="shared" si="8"/>
      </c>
    </row>
    <row r="18" spans="1:24" ht="15">
      <c r="A18" s="66"/>
      <c r="B18" t="s">
        <v>63</v>
      </c>
      <c r="C18" s="15"/>
      <c r="D18" s="11">
        <v>0</v>
      </c>
      <c r="E18" s="11">
        <v>0</v>
      </c>
      <c r="F18" s="11">
        <v>0</v>
      </c>
      <c r="G18" s="11">
        <v>0</v>
      </c>
      <c r="H18" s="11">
        <v>0</v>
      </c>
      <c r="I18" s="11">
        <v>0</v>
      </c>
      <c r="J18" s="11">
        <v>0</v>
      </c>
      <c r="K18" s="11">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2.75">
      <c r="A19"/>
      <c r="B19"/>
      <c r="C19"/>
      <c r="D19" s="11"/>
      <c r="E19" s="11"/>
      <c r="F19" s="11"/>
      <c r="G19" s="11"/>
      <c r="H19" s="11"/>
      <c r="I19" s="11"/>
      <c r="J19" s="11"/>
      <c r="K19" s="11"/>
      <c r="L19"/>
      <c r="M19"/>
      <c r="N19"/>
      <c r="O19"/>
      <c r="P19"/>
      <c r="Q19"/>
      <c r="R19"/>
      <c r="S19"/>
      <c r="T19"/>
      <c r="U19"/>
      <c r="V19"/>
      <c r="W19"/>
      <c r="X19"/>
    </row>
    <row r="20" spans="1:24" ht="12.75">
      <c r="A20"/>
      <c r="B20"/>
      <c r="C20"/>
      <c r="D20" s="11"/>
      <c r="E20" s="11"/>
      <c r="F20" s="11"/>
      <c r="G20" s="11"/>
      <c r="H20" s="11"/>
      <c r="I20" s="11"/>
      <c r="J20" s="11"/>
      <c r="K20" s="11"/>
      <c r="L20"/>
      <c r="M20"/>
      <c r="N20"/>
      <c r="O20"/>
      <c r="P20"/>
      <c r="Q20"/>
      <c r="R20"/>
      <c r="S20"/>
      <c r="T20"/>
      <c r="U20"/>
      <c r="V20"/>
      <c r="W20"/>
      <c r="X20"/>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87" t="s">
        <v>28</v>
      </c>
      <c r="E1" s="187"/>
      <c r="F1" s="31"/>
      <c r="G1" s="187" t="s">
        <v>29</v>
      </c>
      <c r="H1" s="187"/>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74"/>
      <c r="D5" s="175"/>
      <c r="E5" s="176"/>
      <c r="G5" s="177"/>
      <c r="H5" s="175"/>
      <c r="I5" s="176"/>
      <c r="K5" s="171"/>
      <c r="L5" s="172"/>
      <c r="M5" s="173"/>
      <c r="O5" s="184"/>
      <c r="P5" s="185"/>
      <c r="Q5" s="186"/>
      <c r="R5" s="29" t="s">
        <v>76</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2">IF(MIN(D7,E7,H7,I7,L7:M7,P7,Q7)&gt;=0.01,"OK","")</f>
      </c>
      <c r="B7" s="21">
        <v>1</v>
      </c>
      <c r="C7" t="s">
        <v>117</v>
      </c>
      <c r="D7" s="11">
        <v>0</v>
      </c>
      <c r="E7" s="11">
        <v>0</v>
      </c>
      <c r="F7" s="13"/>
      <c r="G7" t="s">
        <v>108</v>
      </c>
      <c r="H7" s="11">
        <v>0</v>
      </c>
      <c r="I7" s="11">
        <v>0</v>
      </c>
      <c r="J7" s="22"/>
      <c r="K7" t="s">
        <v>106</v>
      </c>
      <c r="L7" s="11">
        <v>0</v>
      </c>
      <c r="M7" s="11">
        <v>0</v>
      </c>
      <c r="N7" s="22"/>
      <c r="O7" t="s">
        <v>105</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t="s">
        <v>105</v>
      </c>
      <c r="D8" s="11">
        <v>0</v>
      </c>
      <c r="E8" s="11">
        <v>0</v>
      </c>
      <c r="F8" s="13"/>
      <c r="G8" t="s">
        <v>117</v>
      </c>
      <c r="H8" s="11">
        <v>0</v>
      </c>
      <c r="I8" s="11">
        <v>0</v>
      </c>
      <c r="J8" s="22"/>
      <c r="K8" t="s">
        <v>108</v>
      </c>
      <c r="L8" s="11">
        <v>0</v>
      </c>
      <c r="M8" s="11">
        <v>0</v>
      </c>
      <c r="N8" s="22"/>
      <c r="O8" t="s">
        <v>106</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f t="shared" si="0"/>
      </c>
      <c r="B9" s="21">
        <v>3</v>
      </c>
      <c r="C9" t="s">
        <v>116</v>
      </c>
      <c r="D9" s="11">
        <v>0</v>
      </c>
      <c r="E9" s="11">
        <v>0</v>
      </c>
      <c r="F9" s="13"/>
      <c r="G9" t="s">
        <v>114</v>
      </c>
      <c r="H9" s="11">
        <v>0</v>
      </c>
      <c r="I9" s="11">
        <v>0</v>
      </c>
      <c r="J9" s="22"/>
      <c r="K9" t="s">
        <v>110</v>
      </c>
      <c r="L9" s="11">
        <v>0</v>
      </c>
      <c r="M9" s="11">
        <v>0</v>
      </c>
      <c r="N9" s="22"/>
      <c r="O9" t="s">
        <v>111</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111</v>
      </c>
      <c r="D10" s="11">
        <v>0</v>
      </c>
      <c r="E10" s="11">
        <v>0</v>
      </c>
      <c r="F10" s="13"/>
      <c r="G10" t="s">
        <v>116</v>
      </c>
      <c r="H10" s="11">
        <v>0</v>
      </c>
      <c r="I10" s="11">
        <v>0</v>
      </c>
      <c r="J10" s="22"/>
      <c r="K10" t="s">
        <v>114</v>
      </c>
      <c r="L10" s="11">
        <v>0</v>
      </c>
      <c r="M10" s="11">
        <v>0</v>
      </c>
      <c r="N10" s="22"/>
      <c r="O10" t="s">
        <v>110</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113</v>
      </c>
      <c r="D11" s="11">
        <v>0</v>
      </c>
      <c r="E11" s="11">
        <v>0</v>
      </c>
      <c r="F11" s="13"/>
      <c r="G11" t="s">
        <v>107</v>
      </c>
      <c r="H11" s="11">
        <v>0</v>
      </c>
      <c r="I11" s="11">
        <v>0</v>
      </c>
      <c r="J11" s="22"/>
      <c r="K11" t="s">
        <v>115</v>
      </c>
      <c r="L11" s="11">
        <v>0</v>
      </c>
      <c r="M11" s="11">
        <v>0</v>
      </c>
      <c r="N11" s="22"/>
      <c r="O11" t="s">
        <v>103</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103</v>
      </c>
      <c r="D12" s="11">
        <v>0</v>
      </c>
      <c r="E12" s="11">
        <v>0</v>
      </c>
      <c r="F12" s="13"/>
      <c r="G12" t="s">
        <v>113</v>
      </c>
      <c r="H12" s="11">
        <v>0</v>
      </c>
      <c r="I12" s="11">
        <v>0</v>
      </c>
      <c r="J12" s="22"/>
      <c r="K12" t="s">
        <v>107</v>
      </c>
      <c r="L12" s="11">
        <v>0</v>
      </c>
      <c r="M12" s="11">
        <v>0</v>
      </c>
      <c r="N12" s="22"/>
      <c r="O12" t="s">
        <v>115</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112</v>
      </c>
      <c r="D13" s="11">
        <v>0</v>
      </c>
      <c r="E13" s="11">
        <v>0</v>
      </c>
      <c r="F13" s="13"/>
      <c r="G13" t="s">
        <v>118</v>
      </c>
      <c r="H13" s="11">
        <v>0</v>
      </c>
      <c r="I13" s="11">
        <v>0</v>
      </c>
      <c r="J13" s="22"/>
      <c r="K13" t="s">
        <v>109</v>
      </c>
      <c r="L13" s="11">
        <v>0</v>
      </c>
      <c r="M13" s="11">
        <v>0</v>
      </c>
      <c r="N13" s="22"/>
      <c r="O13" t="s">
        <v>104</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104</v>
      </c>
      <c r="D14" s="11">
        <v>0</v>
      </c>
      <c r="E14" s="11">
        <v>0</v>
      </c>
      <c r="F14" s="13"/>
      <c r="G14" t="s">
        <v>112</v>
      </c>
      <c r="H14" s="11">
        <v>0</v>
      </c>
      <c r="I14" s="11">
        <v>0</v>
      </c>
      <c r="J14" s="22"/>
      <c r="K14" t="s">
        <v>118</v>
      </c>
      <c r="L14" s="11">
        <v>0</v>
      </c>
      <c r="M14" s="11">
        <v>0</v>
      </c>
      <c r="N14" s="22"/>
      <c r="O14" t="s">
        <v>109</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106</v>
      </c>
      <c r="D15" s="11">
        <v>0</v>
      </c>
      <c r="E15" s="11">
        <v>0</v>
      </c>
      <c r="F15" s="13"/>
      <c r="G15" t="s">
        <v>111</v>
      </c>
      <c r="H15" s="11">
        <v>0</v>
      </c>
      <c r="I15" s="11">
        <v>0</v>
      </c>
      <c r="J15" s="22"/>
      <c r="K15" t="s">
        <v>117</v>
      </c>
      <c r="L15" s="11">
        <v>0</v>
      </c>
      <c r="M15" s="11">
        <v>0</v>
      </c>
      <c r="N15" s="22"/>
      <c r="O15" t="s">
        <v>114</v>
      </c>
      <c r="P15" s="11">
        <v>0</v>
      </c>
      <c r="Q15" s="11">
        <v>0</v>
      </c>
      <c r="R15" s="17">
        <f>IF(((SUM(D15:Q15))*100)&lt;&gt;INT((SUM(D15:Q15)*100)),"Too many dec places","")</f>
      </c>
      <c r="S15" s="20"/>
      <c r="T15" s="20"/>
      <c r="U15" s="20"/>
      <c r="V15" s="20"/>
      <c r="W15" s="20"/>
      <c r="X15" s="20"/>
      <c r="Y15" s="20"/>
      <c r="Z15" s="20"/>
      <c r="AA15" s="20"/>
      <c r="AB15" s="20"/>
      <c r="AC15" s="20"/>
      <c r="AD15" s="20"/>
      <c r="AE15" s="20"/>
    </row>
    <row r="16" spans="1:31" ht="12.75">
      <c r="A16" s="3">
        <f t="shared" si="0"/>
      </c>
      <c r="B16" s="21">
        <v>10</v>
      </c>
      <c r="C16" t="s">
        <v>114</v>
      </c>
      <c r="D16" s="11">
        <v>0</v>
      </c>
      <c r="E16" s="11">
        <v>0</v>
      </c>
      <c r="F16" s="13"/>
      <c r="G16" t="s">
        <v>106</v>
      </c>
      <c r="H16" s="11">
        <v>0</v>
      </c>
      <c r="I16" s="11">
        <v>0</v>
      </c>
      <c r="J16" s="22"/>
      <c r="K16" t="s">
        <v>111</v>
      </c>
      <c r="L16" s="11">
        <v>0</v>
      </c>
      <c r="M16" s="11">
        <v>0</v>
      </c>
      <c r="N16" s="22"/>
      <c r="O16" t="s">
        <v>117</v>
      </c>
      <c r="P16" s="11">
        <v>0</v>
      </c>
      <c r="Q16" s="11">
        <v>0</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f t="shared" si="0"/>
      </c>
      <c r="B17" s="21">
        <v>11</v>
      </c>
      <c r="C17" t="s">
        <v>110</v>
      </c>
      <c r="D17" s="11">
        <v>0</v>
      </c>
      <c r="E17" s="11">
        <v>0</v>
      </c>
      <c r="F17" s="13"/>
      <c r="G17" t="s">
        <v>105</v>
      </c>
      <c r="H17" s="11">
        <v>0</v>
      </c>
      <c r="I17" s="11">
        <v>0</v>
      </c>
      <c r="J17" s="22"/>
      <c r="K17" t="s">
        <v>116</v>
      </c>
      <c r="L17" s="11">
        <v>0</v>
      </c>
      <c r="M17" s="11">
        <v>0</v>
      </c>
      <c r="N17" s="22"/>
      <c r="O17" t="s">
        <v>108</v>
      </c>
      <c r="P17" s="11">
        <v>0</v>
      </c>
      <c r="Q17" s="11">
        <v>0</v>
      </c>
      <c r="R17" s="17">
        <f t="shared" si="2"/>
      </c>
      <c r="S17" s="20"/>
      <c r="T17" s="20"/>
      <c r="U17" s="20"/>
      <c r="V17" s="20"/>
      <c r="W17" s="20"/>
      <c r="X17" s="20"/>
      <c r="Y17" s="20"/>
      <c r="Z17" s="20"/>
      <c r="AA17" s="20"/>
      <c r="AB17" s="20"/>
      <c r="AC17" s="20"/>
      <c r="AD17" s="20"/>
      <c r="AE17" s="20"/>
    </row>
    <row r="18" spans="1:31" ht="12.75">
      <c r="A18" s="3">
        <f t="shared" si="0"/>
      </c>
      <c r="B18" s="21">
        <v>12</v>
      </c>
      <c r="C18" t="s">
        <v>108</v>
      </c>
      <c r="D18" s="11">
        <v>0</v>
      </c>
      <c r="E18" s="11">
        <v>0</v>
      </c>
      <c r="F18" s="13"/>
      <c r="G18" t="s">
        <v>110</v>
      </c>
      <c r="H18" s="11">
        <v>0</v>
      </c>
      <c r="I18" s="11">
        <v>0</v>
      </c>
      <c r="J18" s="22"/>
      <c r="K18" t="s">
        <v>105</v>
      </c>
      <c r="L18" s="11">
        <v>0</v>
      </c>
      <c r="M18" s="11">
        <v>0</v>
      </c>
      <c r="N18" s="22"/>
      <c r="O18" t="s">
        <v>116</v>
      </c>
      <c r="P18" s="11">
        <v>0</v>
      </c>
      <c r="Q18" s="11">
        <v>0</v>
      </c>
      <c r="R18" s="17">
        <f t="shared" si="2"/>
      </c>
      <c r="S18" s="20"/>
      <c r="T18" s="20"/>
      <c r="U18" s="20"/>
      <c r="V18" s="20"/>
      <c r="W18" s="20"/>
      <c r="X18" s="20"/>
      <c r="Y18" s="20"/>
      <c r="Z18" s="20"/>
      <c r="AA18" s="20"/>
      <c r="AB18" s="20"/>
      <c r="AC18" s="20"/>
      <c r="AD18" s="20"/>
      <c r="AE18" s="20"/>
    </row>
    <row r="19" spans="1:31" ht="12.75">
      <c r="A19" s="3">
        <f t="shared" si="0"/>
      </c>
      <c r="B19" s="21">
        <v>13</v>
      </c>
      <c r="C19" t="s">
        <v>115</v>
      </c>
      <c r="D19" s="11">
        <v>0</v>
      </c>
      <c r="E19" s="11">
        <v>0</v>
      </c>
      <c r="F19" s="13"/>
      <c r="G19" t="s">
        <v>104</v>
      </c>
      <c r="H19" s="11">
        <v>0</v>
      </c>
      <c r="I19" s="11">
        <v>0</v>
      </c>
      <c r="J19" s="22"/>
      <c r="K19" t="s">
        <v>113</v>
      </c>
      <c r="L19" s="11">
        <v>0</v>
      </c>
      <c r="M19" s="11">
        <v>0</v>
      </c>
      <c r="N19" s="22"/>
      <c r="O19" t="s">
        <v>118</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118</v>
      </c>
      <c r="D20" s="11">
        <v>0</v>
      </c>
      <c r="E20" s="11">
        <v>0</v>
      </c>
      <c r="F20" s="13"/>
      <c r="G20" t="s">
        <v>115</v>
      </c>
      <c r="H20" s="11">
        <v>0</v>
      </c>
      <c r="I20" s="11">
        <v>0</v>
      </c>
      <c r="J20" s="22"/>
      <c r="K20" t="s">
        <v>104</v>
      </c>
      <c r="L20" s="11">
        <v>0</v>
      </c>
      <c r="M20" s="11">
        <v>0</v>
      </c>
      <c r="N20" s="22"/>
      <c r="O20" t="s">
        <v>113</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t="s">
        <v>109</v>
      </c>
      <c r="D21" s="11">
        <v>0</v>
      </c>
      <c r="E21" s="11">
        <v>0</v>
      </c>
      <c r="F21" s="13"/>
      <c r="G21" t="s">
        <v>103</v>
      </c>
      <c r="H21" s="11">
        <v>0</v>
      </c>
      <c r="I21" s="11">
        <v>0</v>
      </c>
      <c r="J21" s="22"/>
      <c r="K21" t="s">
        <v>112</v>
      </c>
      <c r="L21" s="11">
        <v>0</v>
      </c>
      <c r="M21" s="11">
        <v>0</v>
      </c>
      <c r="N21" s="22"/>
      <c r="O21" t="s">
        <v>107</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t="s">
        <v>107</v>
      </c>
      <c r="D22" s="11">
        <v>0</v>
      </c>
      <c r="E22" s="11">
        <v>0</v>
      </c>
      <c r="F22" s="13"/>
      <c r="G22" t="s">
        <v>109</v>
      </c>
      <c r="H22" s="11">
        <v>0</v>
      </c>
      <c r="I22" s="11">
        <v>0</v>
      </c>
      <c r="J22" s="22"/>
      <c r="K22" t="s">
        <v>103</v>
      </c>
      <c r="L22" s="11">
        <v>0</v>
      </c>
      <c r="M22" s="11">
        <v>0</v>
      </c>
      <c r="N22" s="22"/>
      <c r="O22" t="s">
        <v>112</v>
      </c>
      <c r="P22" s="11">
        <v>0</v>
      </c>
      <c r="Q22" s="11">
        <v>0</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73</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75</v>
      </c>
      <c r="X4" s="54" t="s">
        <v>74</v>
      </c>
    </row>
    <row r="5" spans="1:24" ht="15" thickBot="1">
      <c r="A5" s="64"/>
      <c r="B5" s="65" t="s">
        <v>117</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108</v>
      </c>
      <c r="C6" s="15"/>
      <c r="D6" s="32"/>
      <c r="E6" s="32"/>
      <c r="F6" s="32"/>
      <c r="G6" s="32"/>
      <c r="H6" s="32"/>
      <c r="I6" s="32"/>
      <c r="J6" s="32"/>
      <c r="K6" s="32"/>
      <c r="L6" s="55">
        <f aca="true" t="shared" si="0" ref="L6:L20">SUM(D6,F6,H6,J6)</f>
        <v>0</v>
      </c>
      <c r="M6" s="56">
        <f aca="true" t="shared" si="1" ref="M6:M20">IF(COUNT(D6,F6,H6,J6)=4,MINA(D6,F6,H6,J6),0)</f>
        <v>0</v>
      </c>
      <c r="N6" s="56">
        <f aca="true" t="shared" si="2" ref="N6:N20">SUM(L6-M6)</f>
        <v>0</v>
      </c>
      <c r="O6" s="56">
        <f aca="true" t="shared" si="3" ref="O6:O20">MAX(D6,F6,H6,J6)</f>
        <v>0</v>
      </c>
      <c r="P6" s="56">
        <f aca="true" t="shared" si="4" ref="P6:P20">MIN(E6,G6,I6,K6)</f>
        <v>0</v>
      </c>
      <c r="Q6" s="56"/>
      <c r="R6" s="56"/>
      <c r="S6" s="55">
        <v>0</v>
      </c>
      <c r="T6" s="56"/>
      <c r="U6" s="56">
        <f aca="true" t="shared" si="5" ref="U6:U20">MAX(O6,S6)</f>
        <v>0</v>
      </c>
      <c r="V6" s="56">
        <f aca="true" t="shared" si="6" ref="V6:V20">MIN(P6,T6)</f>
        <v>0</v>
      </c>
      <c r="W6" s="57">
        <f aca="true" t="shared" si="7" ref="W6:W20">IF(V6&lt;&gt;0,SUM($X$3/V6*12),"")</f>
      </c>
      <c r="X6" s="57">
        <f aca="true" t="shared" si="8" ref="X6:X20">IF(V6&lt;&gt;0,SUM(3600/V6*$X$3/5280),"")</f>
      </c>
    </row>
    <row r="7" spans="1:24" ht="15" thickBot="1">
      <c r="A7" s="66"/>
      <c r="B7" s="30" t="s">
        <v>106</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105</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116</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114</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110</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111</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113</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107</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115</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t="s">
        <v>103</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t="s">
        <v>112</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118</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t="s">
        <v>109</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c r="A20" s="66"/>
      <c r="B20" s="30" t="s">
        <v>104</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67" t="s">
        <v>33</v>
      </c>
      <c r="B1" s="167"/>
      <c r="C1" s="167"/>
      <c r="D1" s="167"/>
      <c r="E1" s="167"/>
    </row>
    <row r="2" spans="1:5" ht="20.25">
      <c r="A2" s="167" t="s">
        <v>101</v>
      </c>
      <c r="B2" s="167"/>
      <c r="C2" s="167"/>
      <c r="D2" s="167"/>
      <c r="E2" s="167"/>
    </row>
    <row r="3" spans="1:5" ht="20.25">
      <c r="A3" s="167"/>
      <c r="B3" s="167"/>
      <c r="C3" s="167"/>
      <c r="D3" s="167"/>
      <c r="E3" s="167"/>
    </row>
    <row r="4" spans="1:26" ht="17.25">
      <c r="A4" s="41" t="s">
        <v>34</v>
      </c>
      <c r="B4" s="41" t="s">
        <v>35</v>
      </c>
      <c r="H4" s="30"/>
      <c r="Z4" s="14">
        <f aca="true" ca="1" t="shared" si="0" ref="Z4:Z35">IF(ISBLANK(A4),"",RAND())</f>
        <v>0.3464546898048111</v>
      </c>
    </row>
    <row r="5" spans="1:26" ht="12.75">
      <c r="A5" s="12" t="s">
        <v>132</v>
      </c>
      <c r="B5" s="12" t="s">
        <v>123</v>
      </c>
      <c r="Z5" s="14">
        <f ca="1" t="shared" si="0"/>
        <v>0.8338643170815327</v>
      </c>
    </row>
    <row r="6" spans="1:26" ht="12.75">
      <c r="A6" s="12" t="s">
        <v>126</v>
      </c>
      <c r="B6" s="12" t="s">
        <v>123</v>
      </c>
      <c r="Z6" s="14">
        <f ca="1" t="shared" si="0"/>
        <v>0.9129043617623489</v>
      </c>
    </row>
    <row r="7" spans="1:26" ht="12.75">
      <c r="A7" s="12" t="s">
        <v>122</v>
      </c>
      <c r="B7" s="12" t="s">
        <v>123</v>
      </c>
      <c r="Z7" s="14">
        <f ca="1" t="shared" si="0"/>
        <v>0.12433593365424667</v>
      </c>
    </row>
    <row r="8" spans="1:26" ht="12.75">
      <c r="A8" s="12" t="s">
        <v>129</v>
      </c>
      <c r="B8" s="12" t="s">
        <v>128</v>
      </c>
      <c r="Z8" s="14">
        <f ca="1" t="shared" si="0"/>
        <v>0.5835749087214781</v>
      </c>
    </row>
    <row r="9" spans="1:26" ht="12.75">
      <c r="A9" s="12" t="s">
        <v>131</v>
      </c>
      <c r="B9" s="12" t="s">
        <v>120</v>
      </c>
      <c r="Z9" s="14">
        <f ca="1" t="shared" si="0"/>
        <v>0.6763692635492395</v>
      </c>
    </row>
    <row r="10" spans="1:26" ht="12.75">
      <c r="A10" s="12" t="s">
        <v>130</v>
      </c>
      <c r="B10" s="12" t="s">
        <v>128</v>
      </c>
      <c r="Z10" s="14">
        <f ca="1" t="shared" si="0"/>
        <v>0.5005055536364473</v>
      </c>
    </row>
    <row r="11" spans="1:26" ht="12.75">
      <c r="A11" s="12" t="s">
        <v>134</v>
      </c>
      <c r="B11" s="12" t="s">
        <v>120</v>
      </c>
      <c r="Z11" s="14">
        <f ca="1" t="shared" si="0"/>
        <v>0.9533789968119137</v>
      </c>
    </row>
    <row r="12" spans="1:26" ht="12.75">
      <c r="A12" s="12" t="s">
        <v>124</v>
      </c>
      <c r="B12" s="12" t="s">
        <v>123</v>
      </c>
      <c r="Z12" s="14">
        <f ca="1" t="shared" si="0"/>
        <v>0.3145314183565111</v>
      </c>
    </row>
    <row r="13" spans="1:26" ht="12.75">
      <c r="A13" s="12" t="s">
        <v>119</v>
      </c>
      <c r="B13" s="12" t="s">
        <v>120</v>
      </c>
      <c r="H13" s="30"/>
      <c r="Z13" s="14">
        <f ca="1" t="shared" si="0"/>
        <v>0.36244935937168954</v>
      </c>
    </row>
    <row r="14" spans="1:26" ht="12.75">
      <c r="A14" s="12" t="s">
        <v>125</v>
      </c>
      <c r="B14" s="12" t="s">
        <v>123</v>
      </c>
      <c r="Z14" s="14">
        <f ca="1" t="shared" si="0"/>
        <v>0.22438667929556688</v>
      </c>
    </row>
    <row r="15" spans="1:26" ht="12.75">
      <c r="A15" s="12" t="s">
        <v>127</v>
      </c>
      <c r="B15" s="12" t="s">
        <v>128</v>
      </c>
      <c r="Z15" s="14">
        <f ca="1" t="shared" si="0"/>
        <v>0.8450638680285838</v>
      </c>
    </row>
    <row r="16" spans="1:26" ht="12.75">
      <c r="A16" s="12" t="s">
        <v>133</v>
      </c>
      <c r="B16" s="12" t="s">
        <v>123</v>
      </c>
      <c r="Z16" s="14">
        <f ca="1" t="shared" si="0"/>
        <v>0.5927850577331037</v>
      </c>
    </row>
    <row r="17" spans="1:26" ht="12.75">
      <c r="A17" s="12" t="s">
        <v>121</v>
      </c>
      <c r="B17" s="12" t="s">
        <v>120</v>
      </c>
      <c r="Z17" s="14">
        <f ca="1" t="shared" si="0"/>
        <v>0.8264853893629625</v>
      </c>
    </row>
    <row r="18" spans="1:26" ht="12.75">
      <c r="A18" s="12"/>
      <c r="B18" s="12"/>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12"/>
      <c r="B23" s="12"/>
      <c r="Z23" s="14">
        <f ca="1" t="shared" si="0"/>
      </c>
    </row>
    <row r="24" spans="1:26" ht="12.75">
      <c r="A24" s="12"/>
      <c r="B24" s="12"/>
      <c r="Z24" s="14">
        <f ca="1" t="shared" si="0"/>
      </c>
    </row>
    <row r="25" spans="1:26" ht="12.75">
      <c r="A25" s="4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AL148"/>
  <sheetViews>
    <sheetView workbookViewId="0" topLeftCell="A1">
      <pane ySplit="4" topLeftCell="BM5" activePane="bottomLeft" state="frozen"/>
      <selection pane="topLeft" activeCell="A1" sqref="A1"/>
      <selection pane="bottomLeft" activeCell="V21" sqref="V21"/>
    </sheetView>
  </sheetViews>
  <sheetFormatPr defaultColWidth="9.140625" defaultRowHeight="12.75"/>
  <cols>
    <col min="1" max="1" width="8.421875" style="29" hidden="1" customWidth="1"/>
    <col min="2" max="2" width="1.7109375" style="29" customWidth="1"/>
    <col min="3" max="3" width="5.421875" style="29" customWidth="1"/>
    <col min="4" max="4" width="9.140625" style="30" customWidth="1"/>
    <col min="5" max="6" width="7.7109375" style="32" customWidth="1"/>
    <col min="7" max="7" width="1.28515625" style="32" customWidth="1"/>
    <col min="8" max="8" width="9.140625" style="30" customWidth="1"/>
    <col min="9" max="10" width="7.7109375" style="32" customWidth="1"/>
    <col min="11" max="11" width="1.28515625" style="30" customWidth="1"/>
    <col min="12" max="12" width="9.140625" style="30" customWidth="1"/>
    <col min="13" max="14" width="7.7109375" style="32" customWidth="1"/>
    <col min="15" max="15" width="1.28515625" style="30" customWidth="1"/>
    <col min="16" max="16" width="9.140625" style="30" customWidth="1"/>
    <col min="17" max="18" width="7.7109375" style="32" customWidth="1"/>
    <col min="19" max="19" width="18.7109375" style="30" hidden="1" customWidth="1"/>
    <col min="20" max="20" width="15.28125" style="14" customWidth="1"/>
    <col min="21" max="16384" width="9.140625" style="14" customWidth="1"/>
  </cols>
  <sheetData>
    <row r="1" spans="5:9" ht="13.5" thickBot="1">
      <c r="E1" s="11"/>
      <c r="F1" s="11"/>
      <c r="H1" s="11"/>
      <c r="I1" s="11"/>
    </row>
    <row r="2" spans="3:18" ht="18" customHeight="1" thickTop="1">
      <c r="C2" s="146">
        <v>13</v>
      </c>
      <c r="D2" s="147" t="s">
        <v>51</v>
      </c>
      <c r="E2" s="148"/>
      <c r="F2" s="149"/>
      <c r="G2" s="150"/>
      <c r="H2" s="148"/>
      <c r="I2" s="150"/>
      <c r="J2" s="148"/>
      <c r="K2" s="151"/>
      <c r="L2" s="148"/>
      <c r="M2" s="150"/>
      <c r="N2" s="148"/>
      <c r="O2" s="151"/>
      <c r="P2" s="148"/>
      <c r="Q2" s="150"/>
      <c r="R2" s="152"/>
    </row>
    <row r="3" spans="1:19" ht="12.75">
      <c r="A3" s="29" t="s">
        <v>27</v>
      </c>
      <c r="C3" s="153" t="s">
        <v>20</v>
      </c>
      <c r="D3" s="174"/>
      <c r="E3" s="175"/>
      <c r="F3" s="176"/>
      <c r="G3" s="154"/>
      <c r="H3" s="177"/>
      <c r="I3" s="175"/>
      <c r="J3" s="176"/>
      <c r="K3" s="155"/>
      <c r="L3" s="171"/>
      <c r="M3" s="172"/>
      <c r="N3" s="173"/>
      <c r="O3" s="155"/>
      <c r="P3" s="168"/>
      <c r="Q3" s="169"/>
      <c r="R3" s="170"/>
      <c r="S3" s="29" t="s">
        <v>76</v>
      </c>
    </row>
    <row r="4" spans="3:18" ht="12.75">
      <c r="C4" s="153"/>
      <c r="D4" s="155" t="s">
        <v>26</v>
      </c>
      <c r="E4" s="154" t="s">
        <v>3</v>
      </c>
      <c r="F4" s="154" t="s">
        <v>16</v>
      </c>
      <c r="G4" s="154"/>
      <c r="H4" s="155" t="s">
        <v>26</v>
      </c>
      <c r="I4" s="154" t="s">
        <v>3</v>
      </c>
      <c r="J4" s="154" t="s">
        <v>16</v>
      </c>
      <c r="K4" s="154"/>
      <c r="L4" s="155" t="s">
        <v>26</v>
      </c>
      <c r="M4" s="154" t="s">
        <v>3</v>
      </c>
      <c r="N4" s="154" t="s">
        <v>16</v>
      </c>
      <c r="O4" s="154"/>
      <c r="P4" s="155" t="s">
        <v>26</v>
      </c>
      <c r="Q4" s="154" t="s">
        <v>3</v>
      </c>
      <c r="R4" s="156" t="s">
        <v>16</v>
      </c>
    </row>
    <row r="5" spans="1:32" ht="12.75">
      <c r="A5" s="3" t="str">
        <f>IF(MIN(E5,F5,I5,J5,M5:N5,Q5,R5)&gt;=0.01,"OK","")</f>
        <v>OK</v>
      </c>
      <c r="B5" s="3"/>
      <c r="C5" s="157">
        <v>1</v>
      </c>
      <c r="D5" s="158" t="s">
        <v>132</v>
      </c>
      <c r="E5" s="159">
        <v>19.7</v>
      </c>
      <c r="F5" s="159">
        <v>7.91</v>
      </c>
      <c r="G5" s="13"/>
      <c r="H5" s="158" t="s">
        <v>126</v>
      </c>
      <c r="I5" s="159">
        <v>22.55</v>
      </c>
      <c r="J5" s="159">
        <v>7.14</v>
      </c>
      <c r="K5" s="22"/>
      <c r="L5" s="158" t="s">
        <v>122</v>
      </c>
      <c r="M5" s="159">
        <v>22.3</v>
      </c>
      <c r="N5" s="159">
        <v>6.82</v>
      </c>
      <c r="O5" s="22"/>
      <c r="P5" s="158" t="s">
        <v>129</v>
      </c>
      <c r="Q5" s="159">
        <v>29.35</v>
      </c>
      <c r="R5" s="160">
        <v>5.47</v>
      </c>
      <c r="S5" s="17">
        <f>IF(((SUM(E5:R5))*100)&lt;&gt;INT((SUM(E5:R5)*100)),"Too many dec places","")</f>
      </c>
      <c r="T5" s="20"/>
      <c r="U5" s="20"/>
      <c r="V5" s="20"/>
      <c r="W5" s="20"/>
      <c r="X5" s="20"/>
      <c r="Y5" s="20"/>
      <c r="Z5" s="20"/>
      <c r="AA5" s="20"/>
      <c r="AB5" s="20"/>
      <c r="AC5" s="20"/>
      <c r="AD5" s="20"/>
      <c r="AE5" s="20"/>
      <c r="AF5" s="20"/>
    </row>
    <row r="6" spans="1:32" ht="12.75">
      <c r="A6" s="3" t="str">
        <f aca="true" t="shared" si="0" ref="A6:A12">IF(MIN(E6,F6,I6,J6,M6:N6,Q6,R6)&gt;=0.01,"OK","")</f>
        <v>OK</v>
      </c>
      <c r="B6" s="3"/>
      <c r="C6" s="157">
        <v>2</v>
      </c>
      <c r="D6" s="158" t="s">
        <v>129</v>
      </c>
      <c r="E6" s="159">
        <v>29.1</v>
      </c>
      <c r="F6" s="159">
        <v>5.18</v>
      </c>
      <c r="G6" s="13"/>
      <c r="H6" s="158" t="s">
        <v>132</v>
      </c>
      <c r="I6" s="159">
        <v>17.25</v>
      </c>
      <c r="J6" s="159">
        <v>7.87</v>
      </c>
      <c r="K6" s="22"/>
      <c r="L6" s="158" t="s">
        <v>126</v>
      </c>
      <c r="M6" s="159">
        <v>23</v>
      </c>
      <c r="N6" s="159">
        <v>6.48</v>
      </c>
      <c r="O6" s="22"/>
      <c r="P6" s="158" t="s">
        <v>122</v>
      </c>
      <c r="Q6" s="159">
        <v>22.7</v>
      </c>
      <c r="R6" s="160">
        <v>6.71</v>
      </c>
      <c r="S6" s="17">
        <f aca="true" t="shared" si="1" ref="S6:S12">IF(((SUM(E6:R6))*100)&lt;&gt;INT((SUM(E6:R6)*100)),"Too many dec places","")</f>
      </c>
      <c r="T6" s="20"/>
      <c r="U6" s="20"/>
      <c r="V6" s="20"/>
      <c r="W6" s="20"/>
      <c r="X6" s="20"/>
      <c r="Y6" s="20"/>
      <c r="Z6" s="20"/>
      <c r="AA6" s="20"/>
      <c r="AB6" s="20"/>
      <c r="AC6" s="20"/>
      <c r="AD6" s="20"/>
      <c r="AE6" s="20"/>
      <c r="AF6" s="20"/>
    </row>
    <row r="7" spans="1:32" ht="12.75">
      <c r="A7" s="3" t="str">
        <f t="shared" si="0"/>
        <v>OK</v>
      </c>
      <c r="B7" s="3"/>
      <c r="C7" s="157">
        <v>3</v>
      </c>
      <c r="D7" s="158" t="s">
        <v>134</v>
      </c>
      <c r="E7" s="159">
        <v>18.9</v>
      </c>
      <c r="F7" s="159">
        <v>7.57</v>
      </c>
      <c r="G7" s="13"/>
      <c r="H7" s="158" t="s">
        <v>124</v>
      </c>
      <c r="I7" s="159">
        <v>18.25</v>
      </c>
      <c r="J7" s="159">
        <v>7.1</v>
      </c>
      <c r="K7" s="22"/>
      <c r="L7" s="158" t="s">
        <v>119</v>
      </c>
      <c r="M7" s="159">
        <v>22.2</v>
      </c>
      <c r="N7" s="159">
        <v>6.93</v>
      </c>
      <c r="O7" s="22"/>
      <c r="P7" s="158" t="s">
        <v>125</v>
      </c>
      <c r="Q7" s="159">
        <v>22</v>
      </c>
      <c r="R7" s="160">
        <v>7.77</v>
      </c>
      <c r="S7" s="17">
        <f t="shared" si="1"/>
      </c>
      <c r="T7" s="20"/>
      <c r="U7" s="20"/>
      <c r="V7" s="20"/>
      <c r="W7" s="20"/>
      <c r="X7" s="20"/>
      <c r="Y7" s="20"/>
      <c r="Z7" s="20"/>
      <c r="AA7" s="20"/>
      <c r="AB7" s="20"/>
      <c r="AC7" s="20"/>
      <c r="AD7" s="20"/>
      <c r="AE7" s="20"/>
      <c r="AF7" s="20"/>
    </row>
    <row r="8" spans="1:32" ht="12.75">
      <c r="A8" s="3" t="str">
        <f t="shared" si="0"/>
        <v>OK</v>
      </c>
      <c r="B8" s="3"/>
      <c r="C8" s="157">
        <v>4</v>
      </c>
      <c r="D8" s="158" t="s">
        <v>125</v>
      </c>
      <c r="E8" s="159">
        <v>24.95</v>
      </c>
      <c r="F8" s="159">
        <v>6.85</v>
      </c>
      <c r="G8" s="13"/>
      <c r="H8" s="158" t="s">
        <v>134</v>
      </c>
      <c r="I8" s="159">
        <v>18.45</v>
      </c>
      <c r="J8" s="159">
        <v>8.25</v>
      </c>
      <c r="K8" s="22"/>
      <c r="L8" s="158" t="s">
        <v>124</v>
      </c>
      <c r="M8" s="159">
        <v>24.4</v>
      </c>
      <c r="N8" s="159">
        <v>6.83</v>
      </c>
      <c r="O8" s="22"/>
      <c r="P8" s="158" t="s">
        <v>119</v>
      </c>
      <c r="Q8" s="159">
        <v>23.8</v>
      </c>
      <c r="R8" s="160">
        <v>7.14</v>
      </c>
      <c r="S8" s="17">
        <f t="shared" si="1"/>
      </c>
      <c r="T8" s="20"/>
      <c r="U8" s="20"/>
      <c r="V8" s="20"/>
      <c r="W8" s="20"/>
      <c r="X8" s="20"/>
      <c r="Y8" s="20"/>
      <c r="Z8" s="20"/>
      <c r="AA8" s="20"/>
      <c r="AB8" s="20"/>
      <c r="AC8" s="20"/>
      <c r="AD8" s="20"/>
      <c r="AE8" s="20"/>
      <c r="AF8" s="20"/>
    </row>
    <row r="9" spans="1:38" ht="12.75">
      <c r="A9" s="3" t="str">
        <f t="shared" si="0"/>
        <v>OK</v>
      </c>
      <c r="B9" s="3"/>
      <c r="C9" s="157">
        <v>5</v>
      </c>
      <c r="D9" s="158" t="s">
        <v>127</v>
      </c>
      <c r="E9" s="159">
        <v>27.2</v>
      </c>
      <c r="F9" s="159">
        <v>5.93</v>
      </c>
      <c r="G9" s="13"/>
      <c r="H9" s="158" t="s">
        <v>133</v>
      </c>
      <c r="I9" s="159">
        <v>25.25</v>
      </c>
      <c r="J9" s="159">
        <v>6.47</v>
      </c>
      <c r="K9" s="22"/>
      <c r="L9" s="158" t="s">
        <v>121</v>
      </c>
      <c r="M9" s="159">
        <v>18.6</v>
      </c>
      <c r="N9" s="159">
        <v>8.15</v>
      </c>
      <c r="O9" s="22"/>
      <c r="P9" s="158"/>
      <c r="Q9" s="159"/>
      <c r="R9" s="160"/>
      <c r="S9" s="17">
        <f t="shared" si="1"/>
      </c>
      <c r="T9" s="20"/>
      <c r="U9" s="20"/>
      <c r="V9" s="20"/>
      <c r="W9" s="20"/>
      <c r="X9" s="20"/>
      <c r="Y9" s="20"/>
      <c r="Z9" s="20"/>
      <c r="AA9" s="20"/>
      <c r="AB9" s="20"/>
      <c r="AC9" s="20"/>
      <c r="AD9" s="20"/>
      <c r="AE9" s="20"/>
      <c r="AF9" s="20"/>
      <c r="AG9" s="34"/>
      <c r="AH9" s="34"/>
      <c r="AI9" s="34"/>
      <c r="AJ9" s="34"/>
      <c r="AK9" s="34"/>
      <c r="AL9" s="34"/>
    </row>
    <row r="10" spans="1:32" ht="13.5" thickBot="1">
      <c r="A10" s="3" t="str">
        <f t="shared" si="0"/>
        <v>OK</v>
      </c>
      <c r="B10" s="3"/>
      <c r="C10" s="157">
        <v>6</v>
      </c>
      <c r="D10" s="158"/>
      <c r="E10" s="159"/>
      <c r="F10" s="159"/>
      <c r="G10" s="13"/>
      <c r="H10" s="158" t="s">
        <v>127</v>
      </c>
      <c r="I10" s="159">
        <v>25.2</v>
      </c>
      <c r="J10" s="159">
        <v>6.06</v>
      </c>
      <c r="K10" s="22"/>
      <c r="L10" s="158" t="s">
        <v>133</v>
      </c>
      <c r="M10" s="159">
        <v>23.2</v>
      </c>
      <c r="N10" s="159">
        <v>6.15</v>
      </c>
      <c r="O10" s="22"/>
      <c r="P10" s="158" t="s">
        <v>121</v>
      </c>
      <c r="Q10" s="159">
        <v>19.8</v>
      </c>
      <c r="R10" s="160">
        <v>8.31</v>
      </c>
      <c r="S10" s="17">
        <f t="shared" si="1"/>
      </c>
      <c r="T10" s="20"/>
      <c r="U10" s="20"/>
      <c r="V10" s="20"/>
      <c r="W10" s="20"/>
      <c r="X10" s="20"/>
      <c r="Y10" s="20"/>
      <c r="Z10" s="20"/>
      <c r="AA10" s="20"/>
      <c r="AB10" s="20"/>
      <c r="AC10" s="20"/>
      <c r="AD10" s="20"/>
      <c r="AE10" s="20"/>
      <c r="AF10" s="20"/>
    </row>
    <row r="11" spans="1:32" ht="14.25" thickBot="1" thickTop="1">
      <c r="A11" s="3" t="str">
        <f t="shared" si="0"/>
        <v>OK</v>
      </c>
      <c r="B11" s="3"/>
      <c r="C11" s="157">
        <v>7</v>
      </c>
      <c r="D11" s="158" t="s">
        <v>131</v>
      </c>
      <c r="E11" s="159">
        <v>23.55</v>
      </c>
      <c r="F11" s="159">
        <v>7.07</v>
      </c>
      <c r="G11" s="13"/>
      <c r="H11" s="158" t="s">
        <v>130</v>
      </c>
      <c r="I11" s="143">
        <v>37.15</v>
      </c>
      <c r="J11" s="159">
        <v>4.6</v>
      </c>
      <c r="K11" s="22"/>
      <c r="L11" s="158" t="s">
        <v>132</v>
      </c>
      <c r="M11" s="159">
        <v>20.8</v>
      </c>
      <c r="N11" s="159">
        <v>7.47</v>
      </c>
      <c r="O11" s="22"/>
      <c r="P11" s="158" t="s">
        <v>126</v>
      </c>
      <c r="Q11" s="159">
        <v>24.55</v>
      </c>
      <c r="R11" s="160">
        <v>6.66</v>
      </c>
      <c r="S11" s="17">
        <f t="shared" si="1"/>
      </c>
      <c r="T11" s="20"/>
      <c r="U11" s="20"/>
      <c r="V11" s="20"/>
      <c r="W11" s="20"/>
      <c r="X11" s="20"/>
      <c r="Y11" s="20"/>
      <c r="Z11" s="20"/>
      <c r="AA11" s="20"/>
      <c r="AB11" s="20"/>
      <c r="AC11" s="20"/>
      <c r="AD11" s="20"/>
      <c r="AE11" s="20"/>
      <c r="AF11" s="20"/>
    </row>
    <row r="12" spans="1:32" ht="14.25" thickBot="1" thickTop="1">
      <c r="A12" s="3" t="str">
        <f t="shared" si="0"/>
        <v>OK</v>
      </c>
      <c r="B12" s="3"/>
      <c r="C12" s="157">
        <v>8</v>
      </c>
      <c r="D12" s="158" t="s">
        <v>126</v>
      </c>
      <c r="E12" s="159">
        <v>23.05</v>
      </c>
      <c r="F12" s="159">
        <v>6.33</v>
      </c>
      <c r="G12" s="13"/>
      <c r="H12" s="158" t="s">
        <v>131</v>
      </c>
      <c r="I12" s="159">
        <v>19.35</v>
      </c>
      <c r="J12" s="159">
        <v>7.63</v>
      </c>
      <c r="K12" s="22"/>
      <c r="L12" s="158" t="s">
        <v>130</v>
      </c>
      <c r="M12" s="144">
        <v>37.1</v>
      </c>
      <c r="N12" s="159">
        <v>4.46</v>
      </c>
      <c r="O12" s="22"/>
      <c r="P12" s="158" t="s">
        <v>132</v>
      </c>
      <c r="Q12" s="159">
        <v>22.05</v>
      </c>
      <c r="R12" s="160">
        <v>7.4</v>
      </c>
      <c r="S12" s="17">
        <f t="shared" si="1"/>
      </c>
      <c r="T12" s="20"/>
      <c r="U12" s="20"/>
      <c r="V12" s="20"/>
      <c r="W12" s="20"/>
      <c r="X12" s="20"/>
      <c r="Y12" s="20"/>
      <c r="Z12" s="20"/>
      <c r="AA12" s="20"/>
      <c r="AB12" s="20"/>
      <c r="AC12" s="20"/>
      <c r="AD12" s="20"/>
      <c r="AE12" s="20"/>
      <c r="AF12" s="20"/>
    </row>
    <row r="13" spans="1:32" ht="14.25" thickBot="1" thickTop="1">
      <c r="A13" s="3" t="str">
        <f aca="true" t="shared" si="2" ref="A13:A18">IF(MIN(E13,F13,I13,J13,M13:N13,Q13,R13)&gt;=0.01,"OK","")</f>
        <v>OK</v>
      </c>
      <c r="B13" s="3"/>
      <c r="C13" s="157">
        <v>9</v>
      </c>
      <c r="D13" s="158" t="s">
        <v>122</v>
      </c>
      <c r="E13" s="159">
        <v>21.1</v>
      </c>
      <c r="F13" s="159">
        <v>6.69</v>
      </c>
      <c r="G13" s="13"/>
      <c r="H13" s="158" t="s">
        <v>129</v>
      </c>
      <c r="I13" s="159">
        <v>28.05</v>
      </c>
      <c r="J13" s="159">
        <v>5.04</v>
      </c>
      <c r="K13" s="22"/>
      <c r="L13" s="158" t="s">
        <v>131</v>
      </c>
      <c r="M13" s="159">
        <v>7</v>
      </c>
      <c r="N13" s="159">
        <v>7.16</v>
      </c>
      <c r="O13" s="22"/>
      <c r="P13" s="158" t="s">
        <v>130</v>
      </c>
      <c r="Q13" s="145">
        <v>32</v>
      </c>
      <c r="R13" s="160">
        <v>4.63</v>
      </c>
      <c r="S13" s="17">
        <f aca="true" t="shared" si="3" ref="S13:S18">IF(((SUM(E13:R13))*100)&lt;&gt;INT((SUM(E13:R13)*100)),"Too many dec places","")</f>
      </c>
      <c r="T13" s="20"/>
      <c r="U13" s="20"/>
      <c r="V13" s="20"/>
      <c r="W13" s="20"/>
      <c r="X13" s="20"/>
      <c r="Y13" s="20"/>
      <c r="Z13" s="20"/>
      <c r="AA13" s="20"/>
      <c r="AB13" s="20"/>
      <c r="AC13" s="20"/>
      <c r="AD13" s="20"/>
      <c r="AE13" s="20"/>
      <c r="AF13" s="20"/>
    </row>
    <row r="14" spans="1:32" ht="14.25" thickBot="1" thickTop="1">
      <c r="A14" s="3" t="str">
        <f t="shared" si="2"/>
        <v>OK</v>
      </c>
      <c r="B14" s="3"/>
      <c r="C14" s="157">
        <v>10</v>
      </c>
      <c r="D14" s="158" t="s">
        <v>130</v>
      </c>
      <c r="E14" s="142">
        <v>31.25</v>
      </c>
      <c r="F14" s="159">
        <v>4.51</v>
      </c>
      <c r="G14" s="13"/>
      <c r="H14" s="158" t="s">
        <v>122</v>
      </c>
      <c r="I14" s="159">
        <v>22.6</v>
      </c>
      <c r="J14" s="159">
        <v>6.78</v>
      </c>
      <c r="K14" s="22"/>
      <c r="L14" s="158" t="s">
        <v>129</v>
      </c>
      <c r="M14" s="159">
        <v>31.45</v>
      </c>
      <c r="N14" s="159">
        <v>5.31</v>
      </c>
      <c r="O14" s="22"/>
      <c r="P14" s="158" t="s">
        <v>131</v>
      </c>
      <c r="Q14" s="159">
        <v>18.2</v>
      </c>
      <c r="R14" s="160">
        <v>6.86</v>
      </c>
      <c r="S14" s="17">
        <f t="shared" si="3"/>
      </c>
      <c r="T14" s="20"/>
      <c r="U14" s="20"/>
      <c r="V14" s="20"/>
      <c r="W14" s="20"/>
      <c r="X14" s="20"/>
      <c r="Y14" s="20"/>
      <c r="Z14" s="20"/>
      <c r="AA14" s="20"/>
      <c r="AB14" s="20"/>
      <c r="AC14" s="20"/>
      <c r="AD14" s="20"/>
      <c r="AE14" s="20"/>
      <c r="AF14" s="20"/>
    </row>
    <row r="15" spans="1:32" ht="13.5" thickTop="1">
      <c r="A15" s="3" t="str">
        <f t="shared" si="2"/>
        <v>OK</v>
      </c>
      <c r="B15" s="3"/>
      <c r="C15" s="157">
        <v>11</v>
      </c>
      <c r="D15" s="158" t="s">
        <v>119</v>
      </c>
      <c r="E15" s="159">
        <v>25.35</v>
      </c>
      <c r="F15" s="159">
        <v>6.55</v>
      </c>
      <c r="G15" s="13"/>
      <c r="H15" s="158"/>
      <c r="I15" s="159"/>
      <c r="J15" s="159"/>
      <c r="K15" s="22"/>
      <c r="L15" s="158" t="s">
        <v>134</v>
      </c>
      <c r="M15" s="159">
        <v>22.1</v>
      </c>
      <c r="N15" s="159">
        <v>7.07</v>
      </c>
      <c r="O15" s="22"/>
      <c r="P15" s="158" t="s">
        <v>133</v>
      </c>
      <c r="Q15" s="159">
        <v>27.85</v>
      </c>
      <c r="R15" s="160">
        <v>6.04</v>
      </c>
      <c r="S15" s="17">
        <f t="shared" si="3"/>
      </c>
      <c r="T15" s="20"/>
      <c r="U15" s="20"/>
      <c r="V15" s="20"/>
      <c r="W15" s="20"/>
      <c r="X15" s="20"/>
      <c r="Y15" s="20"/>
      <c r="Z15" s="20"/>
      <c r="AA15" s="20"/>
      <c r="AB15" s="20"/>
      <c r="AC15" s="20"/>
      <c r="AD15" s="20"/>
      <c r="AE15" s="20"/>
      <c r="AF15" s="20"/>
    </row>
    <row r="16" spans="1:32" ht="12.75">
      <c r="A16" s="3" t="str">
        <f t="shared" si="2"/>
        <v>OK</v>
      </c>
      <c r="B16" s="3"/>
      <c r="C16" s="157">
        <v>12</v>
      </c>
      <c r="D16" s="158" t="s">
        <v>133</v>
      </c>
      <c r="E16" s="159">
        <v>26.05</v>
      </c>
      <c r="F16" s="159">
        <v>6.05</v>
      </c>
      <c r="G16" s="13"/>
      <c r="H16" s="158" t="s">
        <v>119</v>
      </c>
      <c r="I16" s="159">
        <v>22.75</v>
      </c>
      <c r="J16" s="159">
        <v>7.15</v>
      </c>
      <c r="K16" s="22"/>
      <c r="L16" s="158"/>
      <c r="M16" s="159"/>
      <c r="N16" s="159"/>
      <c r="O16" s="22"/>
      <c r="P16" s="158" t="s">
        <v>134</v>
      </c>
      <c r="Q16" s="159">
        <v>22.8</v>
      </c>
      <c r="R16" s="160">
        <v>6.93</v>
      </c>
      <c r="S16" s="17">
        <f t="shared" si="3"/>
      </c>
      <c r="T16" s="20"/>
      <c r="U16" s="20"/>
      <c r="V16" s="20"/>
      <c r="W16" s="20"/>
      <c r="X16" s="20"/>
      <c r="Y16" s="20"/>
      <c r="Z16" s="20"/>
      <c r="AA16" s="20"/>
      <c r="AB16" s="20"/>
      <c r="AC16" s="20"/>
      <c r="AD16" s="20"/>
      <c r="AE16" s="20"/>
      <c r="AF16" s="20"/>
    </row>
    <row r="17" spans="1:32" ht="12.75">
      <c r="A17" s="3" t="str">
        <f t="shared" si="2"/>
        <v>OK</v>
      </c>
      <c r="B17" s="3"/>
      <c r="C17" s="157">
        <v>13</v>
      </c>
      <c r="D17" s="158" t="s">
        <v>121</v>
      </c>
      <c r="E17" s="159">
        <v>19.25</v>
      </c>
      <c r="F17" s="159">
        <v>8.27</v>
      </c>
      <c r="G17" s="13"/>
      <c r="H17" s="158" t="s">
        <v>125</v>
      </c>
      <c r="I17" s="159">
        <v>17.8</v>
      </c>
      <c r="J17" s="159">
        <v>8.55</v>
      </c>
      <c r="K17" s="22"/>
      <c r="L17" s="158" t="s">
        <v>127</v>
      </c>
      <c r="M17" s="159">
        <v>25.9</v>
      </c>
      <c r="N17" s="159">
        <v>6.57</v>
      </c>
      <c r="O17" s="22"/>
      <c r="P17" s="158" t="s">
        <v>124</v>
      </c>
      <c r="Q17" s="159">
        <v>22.75</v>
      </c>
      <c r="R17" s="160">
        <v>6.69</v>
      </c>
      <c r="S17" s="17">
        <f t="shared" si="3"/>
      </c>
      <c r="T17" s="20"/>
      <c r="U17" s="20"/>
      <c r="V17" s="20"/>
      <c r="W17" s="20"/>
      <c r="X17" s="20"/>
      <c r="Y17" s="20"/>
      <c r="Z17" s="20"/>
      <c r="AA17" s="20"/>
      <c r="AB17" s="20"/>
      <c r="AC17" s="20"/>
      <c r="AD17" s="20"/>
      <c r="AE17" s="20"/>
      <c r="AF17" s="20"/>
    </row>
    <row r="18" spans="1:32" ht="12.75">
      <c r="A18" s="3" t="str">
        <f t="shared" si="2"/>
        <v>OK</v>
      </c>
      <c r="B18" s="3"/>
      <c r="C18" s="157">
        <v>14</v>
      </c>
      <c r="D18" s="158" t="s">
        <v>124</v>
      </c>
      <c r="E18" s="159">
        <v>22.1</v>
      </c>
      <c r="F18" s="159">
        <v>6.84</v>
      </c>
      <c r="G18" s="13"/>
      <c r="H18" s="158" t="s">
        <v>121</v>
      </c>
      <c r="I18" s="159">
        <v>18.4</v>
      </c>
      <c r="J18" s="159">
        <v>8.76</v>
      </c>
      <c r="K18" s="22"/>
      <c r="L18" s="158" t="s">
        <v>125</v>
      </c>
      <c r="M18" s="159">
        <v>21.25</v>
      </c>
      <c r="N18" s="159">
        <v>7</v>
      </c>
      <c r="O18" s="22"/>
      <c r="P18" s="158" t="s">
        <v>127</v>
      </c>
      <c r="Q18" s="159">
        <v>25.75</v>
      </c>
      <c r="R18" s="160">
        <v>6.03</v>
      </c>
      <c r="S18" s="17">
        <f t="shared" si="3"/>
      </c>
      <c r="T18" s="20"/>
      <c r="U18" s="20"/>
      <c r="V18" s="20"/>
      <c r="W18" s="20"/>
      <c r="X18" s="20"/>
      <c r="Y18" s="20"/>
      <c r="Z18" s="20"/>
      <c r="AA18" s="20"/>
      <c r="AB18" s="20"/>
      <c r="AC18" s="20"/>
      <c r="AD18" s="20"/>
      <c r="AE18" s="20"/>
      <c r="AF18" s="20"/>
    </row>
    <row r="19" spans="1:32" ht="13.5" thickBot="1">
      <c r="A19" s="3"/>
      <c r="B19" s="3"/>
      <c r="C19" s="161"/>
      <c r="D19" s="162"/>
      <c r="E19" s="163"/>
      <c r="F19" s="163"/>
      <c r="G19" s="164"/>
      <c r="H19" s="162"/>
      <c r="I19" s="163"/>
      <c r="J19" s="163"/>
      <c r="K19" s="165"/>
      <c r="L19" s="162"/>
      <c r="M19" s="163"/>
      <c r="N19" s="163"/>
      <c r="O19" s="165"/>
      <c r="P19" s="162"/>
      <c r="Q19" s="163"/>
      <c r="R19" s="166"/>
      <c r="S19" s="17"/>
      <c r="T19" s="20"/>
      <c r="U19" s="20"/>
      <c r="V19" s="20"/>
      <c r="W19" s="20"/>
      <c r="X19" s="20"/>
      <c r="Y19" s="20"/>
      <c r="Z19" s="20"/>
      <c r="AA19" s="20"/>
      <c r="AB19" s="20"/>
      <c r="AC19" s="20"/>
      <c r="AD19" s="20"/>
      <c r="AE19" s="20"/>
      <c r="AF19" s="20"/>
    </row>
    <row r="20" spans="1:32" ht="13.5" thickTop="1">
      <c r="A20" s="3"/>
      <c r="B20" s="3"/>
      <c r="C20" s="21"/>
      <c r="D20"/>
      <c r="E20" s="11"/>
      <c r="F20" s="11"/>
      <c r="G20" s="13"/>
      <c r="H20"/>
      <c r="I20" s="11"/>
      <c r="J20" s="11"/>
      <c r="K20" s="22"/>
      <c r="L20"/>
      <c r="M20" s="11"/>
      <c r="N20" s="11"/>
      <c r="O20" s="22"/>
      <c r="P20"/>
      <c r="Q20" s="11"/>
      <c r="R20" s="11"/>
      <c r="S20" s="17"/>
      <c r="T20" s="20"/>
      <c r="U20" s="20"/>
      <c r="V20" s="20"/>
      <c r="W20" s="20"/>
      <c r="X20" s="20"/>
      <c r="Y20" s="20"/>
      <c r="Z20" s="20"/>
      <c r="AA20" s="20"/>
      <c r="AB20" s="20"/>
      <c r="AC20" s="20"/>
      <c r="AD20" s="20"/>
      <c r="AE20" s="20"/>
      <c r="AF20" s="20"/>
    </row>
    <row r="21" spans="1:32" ht="12.75">
      <c r="A21" s="3"/>
      <c r="B21" s="3"/>
      <c r="C21" s="21"/>
      <c r="D21"/>
      <c r="E21" s="11"/>
      <c r="F21" s="11"/>
      <c r="G21" s="13"/>
      <c r="H21"/>
      <c r="I21" s="11"/>
      <c r="J21" s="11"/>
      <c r="K21" s="22"/>
      <c r="L21"/>
      <c r="M21" s="11"/>
      <c r="N21" s="11"/>
      <c r="O21" s="22"/>
      <c r="P21"/>
      <c r="Q21" s="11"/>
      <c r="R21" s="11"/>
      <c r="S21" s="17"/>
      <c r="T21" s="20"/>
      <c r="U21" s="20"/>
      <c r="V21" s="20"/>
      <c r="W21" s="20"/>
      <c r="X21" s="20"/>
      <c r="Y21" s="20"/>
      <c r="Z21" s="20"/>
      <c r="AA21" s="20"/>
      <c r="AB21" s="20"/>
      <c r="AC21" s="20"/>
      <c r="AD21" s="20"/>
      <c r="AE21" s="20"/>
      <c r="AF21" s="20"/>
    </row>
    <row r="22" spans="1:32" ht="12.75">
      <c r="A22" s="3"/>
      <c r="B22" s="3"/>
      <c r="C22" s="21"/>
      <c r="D22"/>
      <c r="E22" s="11"/>
      <c r="F22" s="11"/>
      <c r="G22" s="13"/>
      <c r="H22"/>
      <c r="I22" s="11"/>
      <c r="J22" s="11"/>
      <c r="K22" s="22"/>
      <c r="L22"/>
      <c r="M22" s="11"/>
      <c r="N22" s="11"/>
      <c r="O22" s="22"/>
      <c r="P22"/>
      <c r="Q22" s="11"/>
      <c r="R22" s="11"/>
      <c r="S22" s="17"/>
      <c r="T22" s="20"/>
      <c r="U22" s="20"/>
      <c r="V22" s="20"/>
      <c r="W22" s="20"/>
      <c r="X22" s="20"/>
      <c r="Y22" s="20"/>
      <c r="Z22" s="20"/>
      <c r="AA22" s="20"/>
      <c r="AB22" s="20"/>
      <c r="AC22" s="20"/>
      <c r="AD22" s="20"/>
      <c r="AE22" s="20"/>
      <c r="AF22" s="20"/>
    </row>
    <row r="23" spans="1:32" ht="12.75">
      <c r="A23" s="3"/>
      <c r="B23" s="3"/>
      <c r="C23" s="21"/>
      <c r="D23"/>
      <c r="E23" s="11"/>
      <c r="F23" s="11"/>
      <c r="G23" s="13"/>
      <c r="H23"/>
      <c r="I23" s="11"/>
      <c r="J23" s="11"/>
      <c r="K23" s="22"/>
      <c r="L23"/>
      <c r="M23" s="11"/>
      <c r="N23" s="11"/>
      <c r="O23" s="22"/>
      <c r="P23"/>
      <c r="Q23" s="11"/>
      <c r="R23" s="11"/>
      <c r="S23" s="17"/>
      <c r="T23" s="20"/>
      <c r="U23" s="20"/>
      <c r="V23" s="20"/>
      <c r="W23" s="20"/>
      <c r="X23" s="20"/>
      <c r="Y23" s="20"/>
      <c r="Z23" s="20"/>
      <c r="AA23" s="20"/>
      <c r="AB23" s="20"/>
      <c r="AC23" s="20"/>
      <c r="AD23" s="20"/>
      <c r="AE23" s="20"/>
      <c r="AF23" s="20"/>
    </row>
    <row r="24" spans="1:32" ht="12.75">
      <c r="A24" s="3"/>
      <c r="B24" s="3"/>
      <c r="C24" s="21"/>
      <c r="D24"/>
      <c r="E24" s="11"/>
      <c r="F24" s="11"/>
      <c r="G24" s="13"/>
      <c r="H24"/>
      <c r="I24" s="11"/>
      <c r="J24" s="11"/>
      <c r="K24" s="22"/>
      <c r="L24"/>
      <c r="M24" s="11"/>
      <c r="N24" s="11"/>
      <c r="O24" s="22"/>
      <c r="P24"/>
      <c r="Q24" s="11"/>
      <c r="R24" s="11"/>
      <c r="S24" s="17"/>
      <c r="T24" s="20"/>
      <c r="U24" s="20"/>
      <c r="V24" s="20"/>
      <c r="W24" s="20"/>
      <c r="X24" s="20"/>
      <c r="Y24" s="20"/>
      <c r="Z24" s="20"/>
      <c r="AA24" s="20"/>
      <c r="AB24" s="20"/>
      <c r="AC24" s="20"/>
      <c r="AD24" s="20"/>
      <c r="AE24" s="20"/>
      <c r="AF24" s="20"/>
    </row>
    <row r="25" spans="1:32" ht="12.75">
      <c r="A25" s="3"/>
      <c r="B25" s="3"/>
      <c r="C25" s="21"/>
      <c r="D25"/>
      <c r="E25" s="11"/>
      <c r="F25" s="11"/>
      <c r="G25" s="13"/>
      <c r="H25"/>
      <c r="I25" s="11"/>
      <c r="J25" s="11"/>
      <c r="K25" s="22"/>
      <c r="L25"/>
      <c r="M25" s="11"/>
      <c r="N25" s="11"/>
      <c r="O25" s="22"/>
      <c r="P25"/>
      <c r="Q25" s="11"/>
      <c r="R25" s="11"/>
      <c r="S25" s="17"/>
      <c r="T25" s="20"/>
      <c r="U25" s="20"/>
      <c r="V25" s="20"/>
      <c r="W25" s="20"/>
      <c r="X25" s="20"/>
      <c r="Y25" s="20"/>
      <c r="Z25" s="20"/>
      <c r="AA25" s="20"/>
      <c r="AB25" s="20"/>
      <c r="AC25" s="20"/>
      <c r="AD25" s="20"/>
      <c r="AE25" s="20"/>
      <c r="AF25" s="20"/>
    </row>
    <row r="26" spans="1:32" ht="12.75">
      <c r="A26" s="3"/>
      <c r="B26" s="3"/>
      <c r="C26" s="21"/>
      <c r="D26"/>
      <c r="E26" s="11"/>
      <c r="F26" s="11"/>
      <c r="G26" s="13"/>
      <c r="H26"/>
      <c r="I26" s="11"/>
      <c r="J26" s="11"/>
      <c r="K26" s="22"/>
      <c r="L26"/>
      <c r="M26" s="11"/>
      <c r="N26" s="11"/>
      <c r="O26" s="22"/>
      <c r="P26"/>
      <c r="Q26" s="11"/>
      <c r="R26" s="11"/>
      <c r="S26" s="17"/>
      <c r="T26" s="20"/>
      <c r="U26" s="20"/>
      <c r="V26" s="20"/>
      <c r="W26" s="20"/>
      <c r="X26" s="20"/>
      <c r="Y26" s="20"/>
      <c r="Z26" s="20"/>
      <c r="AA26" s="20"/>
      <c r="AB26" s="20"/>
      <c r="AC26" s="20"/>
      <c r="AD26" s="20"/>
      <c r="AE26" s="20"/>
      <c r="AF26" s="20"/>
    </row>
    <row r="27" spans="1:32" ht="12.75">
      <c r="A27" s="3"/>
      <c r="B27" s="3"/>
      <c r="C27" s="21"/>
      <c r="D27"/>
      <c r="E27" s="11"/>
      <c r="F27" s="11"/>
      <c r="G27" s="13"/>
      <c r="H27"/>
      <c r="I27" s="11"/>
      <c r="J27" s="11"/>
      <c r="K27" s="22"/>
      <c r="L27"/>
      <c r="M27" s="11"/>
      <c r="N27" s="11"/>
      <c r="O27" s="22"/>
      <c r="P27"/>
      <c r="Q27" s="11"/>
      <c r="R27" s="11"/>
      <c r="S27" s="17"/>
      <c r="T27" s="20"/>
      <c r="U27" s="20"/>
      <c r="V27" s="20"/>
      <c r="W27" s="20"/>
      <c r="X27" s="20"/>
      <c r="Y27" s="20"/>
      <c r="Z27" s="20"/>
      <c r="AA27" s="20"/>
      <c r="AB27" s="20"/>
      <c r="AC27" s="20"/>
      <c r="AD27" s="20"/>
      <c r="AE27" s="20"/>
      <c r="AF27" s="20"/>
    </row>
    <row r="28" spans="1:32" ht="12.75">
      <c r="A28" s="3"/>
      <c r="B28" s="3"/>
      <c r="C28" s="21"/>
      <c r="D28"/>
      <c r="E28" s="11"/>
      <c r="F28" s="11"/>
      <c r="G28" s="13"/>
      <c r="H28"/>
      <c r="I28" s="11"/>
      <c r="J28" s="11"/>
      <c r="K28" s="22"/>
      <c r="L28"/>
      <c r="M28" s="11"/>
      <c r="N28" s="11"/>
      <c r="O28" s="22"/>
      <c r="P28"/>
      <c r="Q28" s="11"/>
      <c r="R28" s="11"/>
      <c r="S28" s="17"/>
      <c r="T28" s="20"/>
      <c r="U28" s="20"/>
      <c r="V28" s="20"/>
      <c r="W28" s="20"/>
      <c r="X28" s="20"/>
      <c r="Y28" s="20"/>
      <c r="Z28" s="20"/>
      <c r="AA28" s="20"/>
      <c r="AB28" s="20"/>
      <c r="AC28" s="20"/>
      <c r="AD28" s="20"/>
      <c r="AE28" s="20"/>
      <c r="AF28" s="20"/>
    </row>
    <row r="29" spans="1:32" ht="12.75">
      <c r="A29" s="3"/>
      <c r="B29" s="3"/>
      <c r="C29" s="21"/>
      <c r="D29"/>
      <c r="E29" s="11"/>
      <c r="F29" s="11"/>
      <c r="G29" s="13"/>
      <c r="H29"/>
      <c r="I29" s="11"/>
      <c r="J29" s="11"/>
      <c r="K29" s="22"/>
      <c r="L29"/>
      <c r="M29" s="11"/>
      <c r="N29" s="11"/>
      <c r="O29" s="22"/>
      <c r="P29"/>
      <c r="Q29" s="11"/>
      <c r="R29" s="11"/>
      <c r="S29" s="17"/>
      <c r="T29" s="20"/>
      <c r="U29" s="20"/>
      <c r="V29" s="20"/>
      <c r="W29" s="20"/>
      <c r="X29" s="20"/>
      <c r="Y29" s="20"/>
      <c r="Z29" s="20"/>
      <c r="AA29" s="20"/>
      <c r="AB29" s="20"/>
      <c r="AC29" s="20"/>
      <c r="AD29" s="20"/>
      <c r="AE29" s="20"/>
      <c r="AF29" s="20"/>
    </row>
    <row r="30" spans="1:32" ht="12.75">
      <c r="A30" s="3"/>
      <c r="B30" s="3"/>
      <c r="C30" s="21"/>
      <c r="D30"/>
      <c r="E30" s="11"/>
      <c r="F30" s="11"/>
      <c r="G30" s="13"/>
      <c r="H30"/>
      <c r="I30" s="11"/>
      <c r="J30" s="11"/>
      <c r="K30" s="22"/>
      <c r="L30"/>
      <c r="M30" s="11"/>
      <c r="N30" s="11"/>
      <c r="O30" s="22"/>
      <c r="P30"/>
      <c r="Q30" s="11"/>
      <c r="R30" s="11"/>
      <c r="S30" s="17"/>
      <c r="T30" s="20"/>
      <c r="U30" s="20"/>
      <c r="V30" s="20"/>
      <c r="W30" s="20"/>
      <c r="X30" s="20"/>
      <c r="Y30" s="20"/>
      <c r="Z30" s="20"/>
      <c r="AA30" s="20"/>
      <c r="AB30" s="20"/>
      <c r="AC30" s="20"/>
      <c r="AD30" s="20"/>
      <c r="AE30" s="20"/>
      <c r="AF30" s="20"/>
    </row>
    <row r="31" spans="1:32" ht="12.75">
      <c r="A31" s="3"/>
      <c r="B31" s="3"/>
      <c r="C31" s="21"/>
      <c r="D31"/>
      <c r="E31" s="11"/>
      <c r="F31" s="11"/>
      <c r="G31" s="13"/>
      <c r="H31"/>
      <c r="I31" s="11"/>
      <c r="J31" s="11"/>
      <c r="K31" s="22"/>
      <c r="L31"/>
      <c r="M31" s="11"/>
      <c r="N31" s="11"/>
      <c r="O31" s="22"/>
      <c r="P31"/>
      <c r="Q31" s="11"/>
      <c r="R31" s="11"/>
      <c r="S31" s="17"/>
      <c r="T31" s="20"/>
      <c r="U31" s="20"/>
      <c r="V31" s="20"/>
      <c r="W31" s="20"/>
      <c r="X31" s="20"/>
      <c r="Y31" s="20"/>
      <c r="Z31" s="20"/>
      <c r="AA31" s="20"/>
      <c r="AB31" s="20"/>
      <c r="AC31" s="20"/>
      <c r="AD31" s="20"/>
      <c r="AE31" s="20"/>
      <c r="AF31" s="20"/>
    </row>
    <row r="32" spans="1:32" ht="12.75">
      <c r="A32" s="3"/>
      <c r="B32" s="3"/>
      <c r="C32" s="21"/>
      <c r="D32"/>
      <c r="E32" s="11"/>
      <c r="F32" s="11"/>
      <c r="G32" s="13"/>
      <c r="H32"/>
      <c r="I32" s="11"/>
      <c r="J32" s="11"/>
      <c r="K32" s="22"/>
      <c r="L32"/>
      <c r="M32" s="11"/>
      <c r="N32" s="11"/>
      <c r="O32" s="22"/>
      <c r="P32"/>
      <c r="Q32" s="11"/>
      <c r="R32" s="11"/>
      <c r="S32" s="17"/>
      <c r="T32" s="20"/>
      <c r="U32" s="20"/>
      <c r="V32" s="20"/>
      <c r="W32" s="20"/>
      <c r="X32" s="20"/>
      <c r="Y32" s="20"/>
      <c r="Z32" s="20"/>
      <c r="AA32" s="20"/>
      <c r="AB32" s="20"/>
      <c r="AC32" s="20"/>
      <c r="AD32" s="20"/>
      <c r="AE32" s="20"/>
      <c r="AF32" s="20"/>
    </row>
    <row r="33" spans="1:32" ht="12.75">
      <c r="A33" s="3"/>
      <c r="B33" s="3"/>
      <c r="C33" s="21"/>
      <c r="D33"/>
      <c r="E33" s="11"/>
      <c r="F33" s="11"/>
      <c r="G33" s="13"/>
      <c r="H33"/>
      <c r="I33" s="11"/>
      <c r="J33" s="11"/>
      <c r="K33" s="22"/>
      <c r="L33"/>
      <c r="M33" s="11"/>
      <c r="N33" s="11"/>
      <c r="O33" s="22"/>
      <c r="P33"/>
      <c r="Q33" s="11"/>
      <c r="R33" s="11"/>
      <c r="S33" s="17"/>
      <c r="T33" s="20"/>
      <c r="U33" s="20"/>
      <c r="V33" s="20"/>
      <c r="W33" s="20"/>
      <c r="X33" s="20"/>
      <c r="Y33" s="20"/>
      <c r="Z33" s="20"/>
      <c r="AA33" s="20"/>
      <c r="AB33" s="20"/>
      <c r="AC33" s="20"/>
      <c r="AD33" s="20"/>
      <c r="AE33" s="20"/>
      <c r="AF33" s="20"/>
    </row>
    <row r="34" spans="1:32" ht="12.75">
      <c r="A34" s="3"/>
      <c r="B34" s="3"/>
      <c r="C34" s="21"/>
      <c r="D34"/>
      <c r="E34" s="11"/>
      <c r="F34" s="11"/>
      <c r="G34" s="13"/>
      <c r="H34"/>
      <c r="I34" s="11"/>
      <c r="J34" s="11"/>
      <c r="K34" s="22"/>
      <c r="L34"/>
      <c r="M34" s="11"/>
      <c r="N34" s="11"/>
      <c r="O34" s="22"/>
      <c r="P34"/>
      <c r="Q34" s="11"/>
      <c r="R34" s="11"/>
      <c r="S34" s="17"/>
      <c r="T34" s="20"/>
      <c r="U34" s="20"/>
      <c r="V34" s="20"/>
      <c r="W34" s="20"/>
      <c r="X34" s="20"/>
      <c r="Y34" s="20"/>
      <c r="Z34" s="20"/>
      <c r="AA34" s="20"/>
      <c r="AB34" s="20"/>
      <c r="AC34" s="20"/>
      <c r="AD34" s="20"/>
      <c r="AE34" s="20"/>
      <c r="AF34" s="20"/>
    </row>
    <row r="35" spans="1:32" ht="12.75">
      <c r="A35" s="3"/>
      <c r="B35" s="3"/>
      <c r="C35" s="21"/>
      <c r="D35"/>
      <c r="E35" s="11"/>
      <c r="F35" s="11"/>
      <c r="G35" s="13"/>
      <c r="H35"/>
      <c r="I35" s="11"/>
      <c r="J35" s="11"/>
      <c r="K35" s="22"/>
      <c r="L35"/>
      <c r="M35" s="11"/>
      <c r="N35" s="11"/>
      <c r="O35" s="22"/>
      <c r="P35"/>
      <c r="Q35" s="11"/>
      <c r="R35" s="11"/>
      <c r="S35" s="17"/>
      <c r="T35" s="20"/>
      <c r="U35" s="20"/>
      <c r="V35" s="20"/>
      <c r="W35" s="20"/>
      <c r="X35" s="20"/>
      <c r="Y35" s="20"/>
      <c r="Z35" s="20"/>
      <c r="AA35" s="20"/>
      <c r="AB35" s="20"/>
      <c r="AC35" s="20"/>
      <c r="AD35" s="20"/>
      <c r="AE35" s="20"/>
      <c r="AF35" s="20"/>
    </row>
    <row r="36" spans="1:32" ht="12.75">
      <c r="A36" s="3"/>
      <c r="B36" s="3"/>
      <c r="C36" s="21"/>
      <c r="D36"/>
      <c r="E36" s="11"/>
      <c r="F36" s="11"/>
      <c r="G36" s="13"/>
      <c r="H36"/>
      <c r="I36" s="11"/>
      <c r="J36" s="11"/>
      <c r="K36" s="22"/>
      <c r="L36"/>
      <c r="M36" s="11"/>
      <c r="N36" s="11"/>
      <c r="O36" s="22"/>
      <c r="P36"/>
      <c r="Q36" s="11"/>
      <c r="R36" s="11"/>
      <c r="S36" s="17"/>
      <c r="T36" s="20"/>
      <c r="U36" s="20"/>
      <c r="V36" s="20"/>
      <c r="W36" s="20"/>
      <c r="X36" s="20"/>
      <c r="Y36" s="20"/>
      <c r="Z36" s="20"/>
      <c r="AA36" s="20"/>
      <c r="AB36" s="20"/>
      <c r="AC36" s="20"/>
      <c r="AD36" s="20"/>
      <c r="AE36" s="20"/>
      <c r="AF36" s="20"/>
    </row>
    <row r="37" spans="1:32" ht="12.75">
      <c r="A37" s="3"/>
      <c r="B37" s="3"/>
      <c r="C37" s="21"/>
      <c r="D37"/>
      <c r="E37" s="11"/>
      <c r="F37" s="11"/>
      <c r="G37" s="13"/>
      <c r="H37"/>
      <c r="I37" s="11"/>
      <c r="J37" s="11"/>
      <c r="K37" s="22"/>
      <c r="L37"/>
      <c r="M37" s="11"/>
      <c r="N37" s="11"/>
      <c r="O37" s="22"/>
      <c r="P37"/>
      <c r="Q37" s="11"/>
      <c r="R37" s="11"/>
      <c r="S37" s="17"/>
      <c r="T37" s="20"/>
      <c r="U37" s="20"/>
      <c r="V37" s="20"/>
      <c r="W37" s="20"/>
      <c r="X37" s="20"/>
      <c r="Y37" s="20"/>
      <c r="Z37" s="20"/>
      <c r="AA37" s="20"/>
      <c r="AB37" s="20"/>
      <c r="AC37" s="20"/>
      <c r="AD37" s="20"/>
      <c r="AE37" s="20"/>
      <c r="AF37" s="20"/>
    </row>
    <row r="38" spans="1:32" ht="12.75">
      <c r="A38" s="3"/>
      <c r="B38" s="3"/>
      <c r="C38" s="21"/>
      <c r="D38"/>
      <c r="E38" s="11"/>
      <c r="F38" s="11"/>
      <c r="G38" s="13"/>
      <c r="H38"/>
      <c r="I38" s="11"/>
      <c r="J38" s="11"/>
      <c r="K38" s="22"/>
      <c r="L38"/>
      <c r="M38" s="11"/>
      <c r="N38" s="11"/>
      <c r="O38" s="22"/>
      <c r="P38"/>
      <c r="Q38" s="11"/>
      <c r="R38" s="11"/>
      <c r="S38" s="17"/>
      <c r="T38" s="20"/>
      <c r="U38" s="20"/>
      <c r="V38" s="20"/>
      <c r="W38" s="20"/>
      <c r="X38" s="20"/>
      <c r="Y38" s="20"/>
      <c r="Z38" s="20"/>
      <c r="AA38" s="20"/>
      <c r="AB38" s="20"/>
      <c r="AC38" s="20"/>
      <c r="AD38" s="20"/>
      <c r="AE38" s="20"/>
      <c r="AF38" s="20"/>
    </row>
    <row r="39" spans="1:32" ht="12.75">
      <c r="A39" s="3"/>
      <c r="B39" s="3"/>
      <c r="C39" s="21"/>
      <c r="D39"/>
      <c r="E39" s="11"/>
      <c r="F39" s="11"/>
      <c r="G39" s="13"/>
      <c r="H39"/>
      <c r="I39" s="11"/>
      <c r="J39" s="11"/>
      <c r="K39" s="22"/>
      <c r="L39"/>
      <c r="M39" s="11"/>
      <c r="N39" s="11"/>
      <c r="O39" s="22"/>
      <c r="P39"/>
      <c r="Q39" s="11"/>
      <c r="R39" s="11"/>
      <c r="S39" s="17"/>
      <c r="T39" s="20"/>
      <c r="U39" s="20"/>
      <c r="V39" s="20"/>
      <c r="W39" s="20"/>
      <c r="X39" s="20"/>
      <c r="Y39" s="20"/>
      <c r="Z39" s="20"/>
      <c r="AA39" s="20"/>
      <c r="AB39" s="20"/>
      <c r="AC39" s="20"/>
      <c r="AD39" s="20"/>
      <c r="AE39" s="20"/>
      <c r="AF39" s="20"/>
    </row>
    <row r="40" spans="1:32" ht="12.75">
      <c r="A40" s="3"/>
      <c r="B40" s="3"/>
      <c r="C40" s="21"/>
      <c r="D40"/>
      <c r="E40" s="11"/>
      <c r="F40" s="11"/>
      <c r="G40" s="13"/>
      <c r="H40"/>
      <c r="I40" s="11"/>
      <c r="J40" s="11"/>
      <c r="K40" s="22"/>
      <c r="L40"/>
      <c r="M40" s="11"/>
      <c r="N40" s="11"/>
      <c r="O40" s="22"/>
      <c r="P40"/>
      <c r="Q40" s="11"/>
      <c r="R40" s="11"/>
      <c r="S40" s="17"/>
      <c r="T40" s="20"/>
      <c r="U40" s="20"/>
      <c r="V40" s="20"/>
      <c r="W40" s="20"/>
      <c r="X40" s="20"/>
      <c r="Y40" s="20"/>
      <c r="Z40" s="20"/>
      <c r="AA40" s="20"/>
      <c r="AB40" s="20"/>
      <c r="AC40" s="20"/>
      <c r="AD40" s="20"/>
      <c r="AE40" s="20"/>
      <c r="AF40" s="20"/>
    </row>
    <row r="41" spans="1:32" ht="12.75">
      <c r="A41" s="3"/>
      <c r="B41" s="3"/>
      <c r="C41" s="21"/>
      <c r="D41"/>
      <c r="E41" s="11"/>
      <c r="F41" s="11"/>
      <c r="G41" s="13"/>
      <c r="H41"/>
      <c r="I41" s="11"/>
      <c r="J41" s="11"/>
      <c r="K41" s="22"/>
      <c r="L41"/>
      <c r="M41" s="11"/>
      <c r="N41" s="11"/>
      <c r="O41" s="22"/>
      <c r="P41"/>
      <c r="Q41" s="11"/>
      <c r="R41" s="11"/>
      <c r="S41" s="17"/>
      <c r="T41" s="20"/>
      <c r="U41" s="20"/>
      <c r="V41" s="20"/>
      <c r="W41" s="20"/>
      <c r="X41" s="20"/>
      <c r="Y41" s="20"/>
      <c r="Z41" s="20"/>
      <c r="AA41" s="20"/>
      <c r="AB41" s="20"/>
      <c r="AC41" s="20"/>
      <c r="AD41" s="20"/>
      <c r="AE41" s="20"/>
      <c r="AF41" s="20"/>
    </row>
    <row r="42" spans="1:32" ht="12.75">
      <c r="A42" s="3"/>
      <c r="B42" s="3"/>
      <c r="C42" s="21"/>
      <c r="D42"/>
      <c r="E42" s="11"/>
      <c r="F42" s="11"/>
      <c r="G42" s="13"/>
      <c r="H42"/>
      <c r="I42" s="11"/>
      <c r="J42" s="11"/>
      <c r="K42" s="22"/>
      <c r="L42"/>
      <c r="M42" s="11"/>
      <c r="N42" s="11"/>
      <c r="O42" s="22"/>
      <c r="P42"/>
      <c r="Q42" s="11"/>
      <c r="R42" s="11"/>
      <c r="S42" s="17"/>
      <c r="T42" s="20"/>
      <c r="U42" s="20"/>
      <c r="V42" s="20"/>
      <c r="W42" s="20"/>
      <c r="X42" s="20"/>
      <c r="Y42" s="20"/>
      <c r="Z42" s="20"/>
      <c r="AA42" s="20"/>
      <c r="AB42" s="20"/>
      <c r="AC42" s="20"/>
      <c r="AD42" s="20"/>
      <c r="AE42" s="20"/>
      <c r="AF42" s="20"/>
    </row>
    <row r="43" spans="1:32" ht="12.75">
      <c r="A43" s="3"/>
      <c r="B43" s="3"/>
      <c r="C43" s="21"/>
      <c r="D43"/>
      <c r="E43" s="11"/>
      <c r="F43" s="11"/>
      <c r="G43" s="13"/>
      <c r="H43"/>
      <c r="I43" s="11"/>
      <c r="J43" s="11"/>
      <c r="K43" s="22"/>
      <c r="L43"/>
      <c r="M43" s="11"/>
      <c r="N43" s="11"/>
      <c r="O43" s="22"/>
      <c r="P43"/>
      <c r="Q43" s="11"/>
      <c r="R43" s="11"/>
      <c r="S43" s="17"/>
      <c r="T43" s="20"/>
      <c r="U43" s="20"/>
      <c r="V43" s="20"/>
      <c r="W43" s="20"/>
      <c r="X43" s="20"/>
      <c r="Y43" s="20"/>
      <c r="Z43" s="20"/>
      <c r="AA43" s="20"/>
      <c r="AB43" s="20"/>
      <c r="AC43" s="20"/>
      <c r="AD43" s="20"/>
      <c r="AE43" s="20"/>
      <c r="AF43" s="20"/>
    </row>
    <row r="44" spans="1:32" ht="12.75">
      <c r="A44" s="3"/>
      <c r="B44" s="3"/>
      <c r="C44" s="21"/>
      <c r="D44"/>
      <c r="E44" s="11"/>
      <c r="F44" s="11"/>
      <c r="G44" s="13"/>
      <c r="H44"/>
      <c r="I44" s="11"/>
      <c r="J44" s="11"/>
      <c r="K44" s="22"/>
      <c r="L44"/>
      <c r="M44" s="11"/>
      <c r="N44" s="11"/>
      <c r="O44" s="22"/>
      <c r="P44"/>
      <c r="Q44" s="11"/>
      <c r="R44" s="11"/>
      <c r="S44" s="17"/>
      <c r="T44" s="20"/>
      <c r="U44" s="20"/>
      <c r="V44" s="20"/>
      <c r="W44" s="20"/>
      <c r="X44" s="20"/>
      <c r="Y44" s="20"/>
      <c r="Z44" s="20"/>
      <c r="AA44" s="20"/>
      <c r="AB44" s="20"/>
      <c r="AC44" s="20"/>
      <c r="AD44" s="20"/>
      <c r="AE44" s="20"/>
      <c r="AF44" s="20"/>
    </row>
    <row r="45" spans="1:32" ht="12.75">
      <c r="A45" s="3"/>
      <c r="B45" s="3"/>
      <c r="C45" s="21"/>
      <c r="D45"/>
      <c r="E45" s="11"/>
      <c r="F45" s="11"/>
      <c r="G45" s="13"/>
      <c r="H45"/>
      <c r="I45" s="11"/>
      <c r="J45" s="11"/>
      <c r="K45" s="22"/>
      <c r="L45"/>
      <c r="M45" s="11"/>
      <c r="N45" s="11"/>
      <c r="O45" s="22"/>
      <c r="P45"/>
      <c r="Q45" s="11"/>
      <c r="R45" s="11"/>
      <c r="S45" s="17"/>
      <c r="T45" s="20"/>
      <c r="U45" s="20"/>
      <c r="V45" s="20"/>
      <c r="W45" s="20"/>
      <c r="X45" s="20"/>
      <c r="Y45" s="20"/>
      <c r="Z45" s="20"/>
      <c r="AA45" s="20"/>
      <c r="AB45" s="20"/>
      <c r="AC45" s="20"/>
      <c r="AD45" s="20"/>
      <c r="AE45" s="20"/>
      <c r="AF45" s="20"/>
    </row>
    <row r="46" spans="1:32" ht="12.75">
      <c r="A46" s="3"/>
      <c r="B46" s="3"/>
      <c r="C46" s="21"/>
      <c r="D46"/>
      <c r="E46" s="11"/>
      <c r="F46" s="11"/>
      <c r="G46" s="13"/>
      <c r="H46"/>
      <c r="I46" s="11"/>
      <c r="J46" s="11"/>
      <c r="K46" s="22"/>
      <c r="L46"/>
      <c r="M46" s="11"/>
      <c r="N46" s="11"/>
      <c r="O46" s="22"/>
      <c r="P46"/>
      <c r="Q46" s="11"/>
      <c r="R46" s="11"/>
      <c r="S46" s="17"/>
      <c r="T46" s="20"/>
      <c r="U46" s="20"/>
      <c r="V46" s="20"/>
      <c r="W46" s="20"/>
      <c r="X46" s="20"/>
      <c r="Y46" s="20"/>
      <c r="Z46" s="20"/>
      <c r="AA46" s="20"/>
      <c r="AB46" s="20"/>
      <c r="AC46" s="20"/>
      <c r="AD46" s="20"/>
      <c r="AE46" s="20"/>
      <c r="AF46" s="20"/>
    </row>
    <row r="47" spans="1:32" ht="12.75">
      <c r="A47" s="3"/>
      <c r="B47" s="3"/>
      <c r="C47" s="21"/>
      <c r="D47"/>
      <c r="E47" s="11"/>
      <c r="F47" s="11"/>
      <c r="G47" s="13"/>
      <c r="H47"/>
      <c r="I47" s="11"/>
      <c r="J47" s="11"/>
      <c r="K47" s="22"/>
      <c r="L47"/>
      <c r="M47" s="11"/>
      <c r="N47" s="11"/>
      <c r="O47" s="22"/>
      <c r="P47"/>
      <c r="Q47" s="11"/>
      <c r="R47" s="11"/>
      <c r="S47" s="17"/>
      <c r="T47" s="20"/>
      <c r="U47" s="20"/>
      <c r="V47" s="20"/>
      <c r="W47" s="20"/>
      <c r="X47" s="20"/>
      <c r="Y47" s="20"/>
      <c r="Z47" s="20"/>
      <c r="AA47" s="20"/>
      <c r="AB47" s="20"/>
      <c r="AC47" s="20"/>
      <c r="AD47" s="20"/>
      <c r="AE47" s="20"/>
      <c r="AF47" s="20"/>
    </row>
    <row r="48" spans="1:32" ht="12.75">
      <c r="A48" s="3"/>
      <c r="B48" s="3"/>
      <c r="C48" s="21"/>
      <c r="D48"/>
      <c r="E48" s="11"/>
      <c r="F48" s="11"/>
      <c r="G48" s="13"/>
      <c r="H48"/>
      <c r="I48" s="11"/>
      <c r="J48" s="11"/>
      <c r="K48" s="22"/>
      <c r="L48"/>
      <c r="M48" s="11"/>
      <c r="N48" s="11"/>
      <c r="O48" s="22"/>
      <c r="P48"/>
      <c r="Q48" s="11"/>
      <c r="R48" s="11"/>
      <c r="S48" s="17"/>
      <c r="T48" s="20"/>
      <c r="U48" s="20"/>
      <c r="V48" s="20"/>
      <c r="W48" s="20"/>
      <c r="X48" s="20"/>
      <c r="Y48" s="20"/>
      <c r="Z48" s="20"/>
      <c r="AA48" s="20"/>
      <c r="AB48" s="20"/>
      <c r="AC48" s="20"/>
      <c r="AD48" s="20"/>
      <c r="AE48" s="20"/>
      <c r="AF48" s="20"/>
    </row>
    <row r="49" spans="1:32" ht="12.75">
      <c r="A49" s="3"/>
      <c r="B49" s="3"/>
      <c r="C49" s="21"/>
      <c r="D49"/>
      <c r="E49" s="11"/>
      <c r="F49" s="11"/>
      <c r="G49" s="13"/>
      <c r="H49"/>
      <c r="I49" s="11"/>
      <c r="J49" s="11"/>
      <c r="K49" s="22"/>
      <c r="L49"/>
      <c r="M49" s="11"/>
      <c r="N49" s="11"/>
      <c r="O49" s="22"/>
      <c r="P49"/>
      <c r="Q49" s="11"/>
      <c r="R49" s="11"/>
      <c r="S49" s="17"/>
      <c r="T49" s="20"/>
      <c r="U49" s="20"/>
      <c r="V49" s="20"/>
      <c r="W49" s="20"/>
      <c r="X49" s="20"/>
      <c r="Y49" s="20"/>
      <c r="Z49" s="20"/>
      <c r="AA49" s="20"/>
      <c r="AB49" s="20"/>
      <c r="AC49" s="20"/>
      <c r="AD49" s="20"/>
      <c r="AE49" s="20"/>
      <c r="AF49" s="20"/>
    </row>
    <row r="50" spans="1:32" ht="12.75">
      <c r="A50" s="3"/>
      <c r="B50" s="3"/>
      <c r="C50" s="21"/>
      <c r="D50"/>
      <c r="E50" s="11"/>
      <c r="F50" s="11"/>
      <c r="G50" s="13"/>
      <c r="H50"/>
      <c r="I50" s="11"/>
      <c r="J50" s="11"/>
      <c r="K50" s="22"/>
      <c r="L50"/>
      <c r="M50" s="11"/>
      <c r="N50" s="11"/>
      <c r="O50" s="22"/>
      <c r="P50"/>
      <c r="Q50" s="11"/>
      <c r="R50" s="11"/>
      <c r="S50" s="17"/>
      <c r="T50" s="20"/>
      <c r="U50" s="20"/>
      <c r="V50" s="20"/>
      <c r="W50" s="20"/>
      <c r="X50" s="20"/>
      <c r="Y50" s="20"/>
      <c r="Z50" s="20"/>
      <c r="AA50" s="20"/>
      <c r="AB50" s="20"/>
      <c r="AC50" s="20"/>
      <c r="AD50" s="20"/>
      <c r="AE50" s="20"/>
      <c r="AF50" s="20"/>
    </row>
    <row r="51" spans="1:32" ht="12.75">
      <c r="A51" s="3"/>
      <c r="B51" s="3"/>
      <c r="C51" s="21"/>
      <c r="D51"/>
      <c r="E51" s="11"/>
      <c r="F51" s="11"/>
      <c r="G51" s="13"/>
      <c r="H51"/>
      <c r="I51" s="11"/>
      <c r="J51" s="11"/>
      <c r="K51" s="22"/>
      <c r="L51"/>
      <c r="M51" s="11"/>
      <c r="N51" s="11"/>
      <c r="O51" s="22"/>
      <c r="P51"/>
      <c r="Q51" s="11"/>
      <c r="R51" s="11"/>
      <c r="S51" s="17"/>
      <c r="T51" s="20"/>
      <c r="U51" s="20"/>
      <c r="V51" s="20"/>
      <c r="W51" s="20"/>
      <c r="X51" s="20"/>
      <c r="Y51" s="20"/>
      <c r="Z51" s="20"/>
      <c r="AA51" s="20"/>
      <c r="AB51" s="20"/>
      <c r="AC51" s="20"/>
      <c r="AD51" s="20"/>
      <c r="AE51" s="20"/>
      <c r="AF51" s="20"/>
    </row>
    <row r="52" spans="1:32" ht="12.75">
      <c r="A52" s="3"/>
      <c r="B52" s="3"/>
      <c r="C52" s="21"/>
      <c r="D52"/>
      <c r="E52" s="11"/>
      <c r="F52" s="11"/>
      <c r="G52" s="13"/>
      <c r="H52"/>
      <c r="I52" s="11"/>
      <c r="J52" s="11"/>
      <c r="K52" s="22"/>
      <c r="L52"/>
      <c r="M52" s="11"/>
      <c r="N52" s="11"/>
      <c r="O52" s="22"/>
      <c r="P52"/>
      <c r="Q52" s="11"/>
      <c r="R52" s="11"/>
      <c r="S52" s="17"/>
      <c r="T52" s="20"/>
      <c r="U52" s="20"/>
      <c r="V52" s="20"/>
      <c r="W52" s="20"/>
      <c r="X52" s="20"/>
      <c r="Y52" s="20"/>
      <c r="Z52" s="20"/>
      <c r="AA52" s="20"/>
      <c r="AB52" s="20"/>
      <c r="AC52" s="20"/>
      <c r="AD52" s="20"/>
      <c r="AE52" s="20"/>
      <c r="AF52" s="20"/>
    </row>
    <row r="53" spans="1:32" ht="12.75">
      <c r="A53" s="3"/>
      <c r="B53" s="3"/>
      <c r="C53" s="21"/>
      <c r="D53"/>
      <c r="E53" s="11"/>
      <c r="F53" s="11"/>
      <c r="G53" s="13"/>
      <c r="H53"/>
      <c r="I53" s="11"/>
      <c r="J53" s="11"/>
      <c r="K53" s="22"/>
      <c r="L53"/>
      <c r="M53" s="11"/>
      <c r="N53" s="11"/>
      <c r="O53" s="22"/>
      <c r="P53"/>
      <c r="Q53" s="11"/>
      <c r="R53" s="11"/>
      <c r="S53" s="17"/>
      <c r="T53" s="20"/>
      <c r="U53" s="20"/>
      <c r="V53" s="20"/>
      <c r="W53" s="20"/>
      <c r="X53" s="20"/>
      <c r="Y53" s="20"/>
      <c r="Z53" s="20"/>
      <c r="AA53" s="20"/>
      <c r="AB53" s="20"/>
      <c r="AC53" s="20"/>
      <c r="AD53" s="20"/>
      <c r="AE53" s="20"/>
      <c r="AF53" s="20"/>
    </row>
    <row r="54" spans="1:32" ht="12.75">
      <c r="A54" s="3"/>
      <c r="B54" s="3"/>
      <c r="C54" s="21"/>
      <c r="D54"/>
      <c r="E54" s="11"/>
      <c r="F54" s="11"/>
      <c r="G54" s="13"/>
      <c r="H54"/>
      <c r="I54" s="11"/>
      <c r="J54" s="11"/>
      <c r="K54" s="22"/>
      <c r="L54"/>
      <c r="M54" s="11"/>
      <c r="N54" s="11"/>
      <c r="O54" s="22"/>
      <c r="P54"/>
      <c r="Q54" s="11"/>
      <c r="R54" s="11"/>
      <c r="S54" s="17"/>
      <c r="T54" s="20"/>
      <c r="U54" s="20"/>
      <c r="V54" s="20"/>
      <c r="W54" s="20"/>
      <c r="X54" s="20"/>
      <c r="Y54" s="20"/>
      <c r="Z54" s="20"/>
      <c r="AA54" s="20"/>
      <c r="AB54" s="20"/>
      <c r="AC54" s="20"/>
      <c r="AD54" s="20"/>
      <c r="AE54" s="20"/>
      <c r="AF54" s="20"/>
    </row>
    <row r="55" spans="1:32" ht="12.75">
      <c r="A55" s="3"/>
      <c r="B55" s="3"/>
      <c r="C55" s="21"/>
      <c r="D55"/>
      <c r="E55" s="11"/>
      <c r="F55" s="11"/>
      <c r="G55" s="13"/>
      <c r="H55"/>
      <c r="I55" s="11"/>
      <c r="J55" s="11"/>
      <c r="K55" s="22"/>
      <c r="L55"/>
      <c r="M55" s="11"/>
      <c r="N55" s="11"/>
      <c r="O55" s="22"/>
      <c r="P55"/>
      <c r="Q55" s="11"/>
      <c r="R55" s="11"/>
      <c r="S55" s="17"/>
      <c r="T55" s="20"/>
      <c r="U55" s="20"/>
      <c r="V55" s="20"/>
      <c r="W55" s="20"/>
      <c r="X55" s="20"/>
      <c r="Y55" s="20"/>
      <c r="Z55" s="20"/>
      <c r="AA55" s="20"/>
      <c r="AB55" s="20"/>
      <c r="AC55" s="20"/>
      <c r="AD55" s="20"/>
      <c r="AE55" s="20"/>
      <c r="AF55" s="20"/>
    </row>
    <row r="56" spans="1:32" ht="12.75">
      <c r="A56" s="3"/>
      <c r="B56" s="3"/>
      <c r="C56" s="21"/>
      <c r="D56"/>
      <c r="E56" s="11"/>
      <c r="F56" s="11"/>
      <c r="G56" s="13"/>
      <c r="H56"/>
      <c r="I56" s="11"/>
      <c r="J56" s="11"/>
      <c r="K56" s="22"/>
      <c r="L56"/>
      <c r="M56" s="11"/>
      <c r="N56" s="11"/>
      <c r="O56" s="22"/>
      <c r="P56"/>
      <c r="Q56" s="11"/>
      <c r="R56" s="11"/>
      <c r="S56" s="17"/>
      <c r="T56" s="20"/>
      <c r="U56" s="20"/>
      <c r="V56" s="20"/>
      <c r="W56" s="20"/>
      <c r="X56" s="20"/>
      <c r="Y56" s="20"/>
      <c r="Z56" s="20"/>
      <c r="AA56" s="20"/>
      <c r="AB56" s="20"/>
      <c r="AC56" s="20"/>
      <c r="AD56" s="20"/>
      <c r="AE56" s="20"/>
      <c r="AF56" s="20"/>
    </row>
    <row r="57" spans="1:32" ht="12.75">
      <c r="A57" s="3"/>
      <c r="B57" s="3"/>
      <c r="C57" s="21"/>
      <c r="D57"/>
      <c r="E57" s="11"/>
      <c r="F57" s="11"/>
      <c r="G57" s="13"/>
      <c r="H57"/>
      <c r="I57" s="11"/>
      <c r="J57" s="11"/>
      <c r="K57" s="22"/>
      <c r="L57"/>
      <c r="M57" s="11"/>
      <c r="N57" s="11"/>
      <c r="O57" s="22"/>
      <c r="P57"/>
      <c r="Q57" s="11"/>
      <c r="R57" s="11"/>
      <c r="S57" s="17"/>
      <c r="T57" s="20"/>
      <c r="U57" s="20"/>
      <c r="V57" s="20"/>
      <c r="W57" s="20"/>
      <c r="X57" s="20"/>
      <c r="Y57" s="20"/>
      <c r="Z57" s="20"/>
      <c r="AA57" s="20"/>
      <c r="AB57" s="20"/>
      <c r="AC57" s="20"/>
      <c r="AD57" s="20"/>
      <c r="AE57" s="20"/>
      <c r="AF57" s="20"/>
    </row>
    <row r="58" spans="1:32" ht="12.75">
      <c r="A58" s="3"/>
      <c r="B58" s="3"/>
      <c r="C58" s="21"/>
      <c r="D58"/>
      <c r="E58" s="11"/>
      <c r="F58" s="11"/>
      <c r="G58" s="13"/>
      <c r="H58"/>
      <c r="I58" s="11"/>
      <c r="J58" s="11"/>
      <c r="K58" s="22"/>
      <c r="L58"/>
      <c r="M58" s="11"/>
      <c r="N58" s="11"/>
      <c r="O58" s="22"/>
      <c r="P58"/>
      <c r="Q58" s="11"/>
      <c r="R58" s="11"/>
      <c r="S58" s="17"/>
      <c r="T58" s="20"/>
      <c r="U58" s="20"/>
      <c r="V58" s="20"/>
      <c r="W58" s="20"/>
      <c r="X58" s="20"/>
      <c r="Y58" s="20"/>
      <c r="Z58" s="20"/>
      <c r="AA58" s="20"/>
      <c r="AB58" s="20"/>
      <c r="AC58" s="20"/>
      <c r="AD58" s="20"/>
      <c r="AE58" s="20"/>
      <c r="AF58" s="20"/>
    </row>
    <row r="59" spans="1:32" ht="12.75">
      <c r="A59" s="3"/>
      <c r="B59" s="3"/>
      <c r="C59" s="21"/>
      <c r="D59"/>
      <c r="E59" s="11"/>
      <c r="F59" s="11"/>
      <c r="G59" s="13"/>
      <c r="H59"/>
      <c r="I59" s="11"/>
      <c r="J59" s="11"/>
      <c r="K59" s="22"/>
      <c r="L59"/>
      <c r="M59" s="11"/>
      <c r="N59" s="11"/>
      <c r="O59" s="22"/>
      <c r="P59"/>
      <c r="Q59" s="11"/>
      <c r="R59" s="11"/>
      <c r="S59" s="17"/>
      <c r="T59" s="20"/>
      <c r="U59" s="20"/>
      <c r="V59" s="20"/>
      <c r="W59" s="20"/>
      <c r="X59" s="20"/>
      <c r="Y59" s="20"/>
      <c r="Z59" s="20"/>
      <c r="AA59" s="20"/>
      <c r="AB59" s="20"/>
      <c r="AC59" s="20"/>
      <c r="AD59" s="20"/>
      <c r="AE59" s="20"/>
      <c r="AF59" s="20"/>
    </row>
    <row r="60" spans="1:32" ht="12.75">
      <c r="A60" s="3"/>
      <c r="B60" s="3"/>
      <c r="C60" s="21"/>
      <c r="D60"/>
      <c r="E60" s="11"/>
      <c r="F60" s="11"/>
      <c r="G60" s="13"/>
      <c r="H60"/>
      <c r="I60" s="11"/>
      <c r="J60" s="11"/>
      <c r="K60" s="22"/>
      <c r="L60"/>
      <c r="M60" s="11"/>
      <c r="N60" s="11"/>
      <c r="O60" s="22"/>
      <c r="P60"/>
      <c r="Q60" s="11"/>
      <c r="R60" s="11"/>
      <c r="S60" s="17"/>
      <c r="T60" s="20"/>
      <c r="U60" s="20"/>
      <c r="V60" s="20"/>
      <c r="W60" s="20"/>
      <c r="X60" s="20"/>
      <c r="Y60" s="20"/>
      <c r="Z60" s="20"/>
      <c r="AA60" s="20"/>
      <c r="AB60" s="20"/>
      <c r="AC60" s="20"/>
      <c r="AD60" s="20"/>
      <c r="AE60" s="20"/>
      <c r="AF60" s="20"/>
    </row>
    <row r="61" spans="1:32" ht="12.75">
      <c r="A61" s="3"/>
      <c r="B61" s="3"/>
      <c r="C61" s="21"/>
      <c r="D61"/>
      <c r="E61" s="11"/>
      <c r="F61" s="11"/>
      <c r="G61" s="13"/>
      <c r="H61"/>
      <c r="I61" s="11"/>
      <c r="J61" s="11"/>
      <c r="K61" s="22"/>
      <c r="L61"/>
      <c r="M61" s="11"/>
      <c r="N61" s="11"/>
      <c r="O61" s="22"/>
      <c r="P61"/>
      <c r="Q61" s="11"/>
      <c r="R61" s="11"/>
      <c r="S61" s="17"/>
      <c r="T61" s="20"/>
      <c r="U61" s="20"/>
      <c r="V61" s="20"/>
      <c r="W61" s="20"/>
      <c r="X61" s="20"/>
      <c r="Y61" s="20"/>
      <c r="Z61" s="20"/>
      <c r="AA61" s="20"/>
      <c r="AB61" s="20"/>
      <c r="AC61" s="20"/>
      <c r="AD61" s="20"/>
      <c r="AE61" s="20"/>
      <c r="AF61" s="20"/>
    </row>
    <row r="62" spans="1:32" ht="12.75">
      <c r="A62" s="3"/>
      <c r="B62" s="3"/>
      <c r="C62" s="21"/>
      <c r="D62"/>
      <c r="E62" s="11"/>
      <c r="F62" s="11"/>
      <c r="G62" s="13"/>
      <c r="H62"/>
      <c r="I62" s="11"/>
      <c r="J62" s="11"/>
      <c r="K62" s="22"/>
      <c r="L62"/>
      <c r="M62" s="11"/>
      <c r="N62" s="11"/>
      <c r="O62" s="22"/>
      <c r="P62"/>
      <c r="Q62" s="11"/>
      <c r="R62" s="11"/>
      <c r="S62" s="17"/>
      <c r="T62" s="20"/>
      <c r="U62" s="20"/>
      <c r="V62" s="20"/>
      <c r="W62" s="20"/>
      <c r="X62" s="20"/>
      <c r="Y62" s="20"/>
      <c r="Z62" s="20"/>
      <c r="AA62" s="20"/>
      <c r="AB62" s="20"/>
      <c r="AC62" s="20"/>
      <c r="AD62" s="20"/>
      <c r="AE62" s="20"/>
      <c r="AF62" s="20"/>
    </row>
    <row r="63" spans="1:32" ht="12.75">
      <c r="A63" s="3"/>
      <c r="B63" s="3"/>
      <c r="C63" s="21"/>
      <c r="D63"/>
      <c r="E63" s="11"/>
      <c r="F63" s="11"/>
      <c r="G63" s="13"/>
      <c r="H63"/>
      <c r="I63" s="11"/>
      <c r="J63" s="11"/>
      <c r="K63" s="22"/>
      <c r="L63"/>
      <c r="M63" s="11"/>
      <c r="N63" s="11"/>
      <c r="O63" s="22"/>
      <c r="P63"/>
      <c r="Q63" s="11"/>
      <c r="R63" s="11"/>
      <c r="S63" s="17"/>
      <c r="T63" s="20"/>
      <c r="U63" s="20"/>
      <c r="V63" s="20"/>
      <c r="W63" s="20"/>
      <c r="X63" s="20"/>
      <c r="Y63" s="20"/>
      <c r="Z63" s="20"/>
      <c r="AA63" s="20"/>
      <c r="AB63" s="20"/>
      <c r="AC63" s="20"/>
      <c r="AD63" s="20"/>
      <c r="AE63" s="20"/>
      <c r="AF63" s="20"/>
    </row>
    <row r="64" spans="1:32" ht="12.75">
      <c r="A64" s="3"/>
      <c r="B64" s="3"/>
      <c r="C64" s="21"/>
      <c r="D64"/>
      <c r="E64" s="11"/>
      <c r="F64" s="11"/>
      <c r="G64" s="13"/>
      <c r="H64"/>
      <c r="I64" s="11"/>
      <c r="J64" s="11"/>
      <c r="K64" s="22"/>
      <c r="L64"/>
      <c r="M64" s="11"/>
      <c r="N64" s="11"/>
      <c r="O64" s="22"/>
      <c r="P64"/>
      <c r="Q64" s="11"/>
      <c r="R64" s="11"/>
      <c r="S64" s="17"/>
      <c r="T64" s="20"/>
      <c r="U64" s="20"/>
      <c r="V64" s="20"/>
      <c r="W64" s="20"/>
      <c r="X64" s="20"/>
      <c r="Y64" s="20"/>
      <c r="Z64" s="20"/>
      <c r="AA64" s="20"/>
      <c r="AB64" s="20"/>
      <c r="AC64" s="20"/>
      <c r="AD64" s="20"/>
      <c r="AE64" s="20"/>
      <c r="AF64" s="20"/>
    </row>
    <row r="65" spans="1:32" ht="12.75">
      <c r="A65" s="3"/>
      <c r="B65" s="3"/>
      <c r="C65" s="21"/>
      <c r="D65"/>
      <c r="E65" s="11"/>
      <c r="F65" s="11"/>
      <c r="G65" s="13"/>
      <c r="H65"/>
      <c r="I65" s="11"/>
      <c r="J65" s="11"/>
      <c r="K65" s="22"/>
      <c r="L65"/>
      <c r="M65" s="11"/>
      <c r="N65" s="11"/>
      <c r="O65" s="22"/>
      <c r="P65"/>
      <c r="Q65" s="11"/>
      <c r="R65" s="11"/>
      <c r="S65" s="17"/>
      <c r="T65" s="20"/>
      <c r="U65" s="20"/>
      <c r="V65" s="20"/>
      <c r="W65" s="20"/>
      <c r="X65" s="20"/>
      <c r="Y65" s="20"/>
      <c r="Z65" s="20"/>
      <c r="AA65" s="20"/>
      <c r="AB65" s="20"/>
      <c r="AC65" s="20"/>
      <c r="AD65" s="20"/>
      <c r="AE65" s="20"/>
      <c r="AF65" s="20"/>
    </row>
    <row r="66" spans="1:32" ht="12.75">
      <c r="A66" s="3"/>
      <c r="B66" s="3"/>
      <c r="C66" s="21"/>
      <c r="D66"/>
      <c r="E66" s="11"/>
      <c r="F66" s="11"/>
      <c r="G66" s="13"/>
      <c r="H66"/>
      <c r="I66" s="11"/>
      <c r="J66" s="11"/>
      <c r="K66" s="22"/>
      <c r="L66"/>
      <c r="M66" s="11"/>
      <c r="N66" s="11"/>
      <c r="O66" s="22"/>
      <c r="P66"/>
      <c r="Q66" s="11"/>
      <c r="R66" s="11"/>
      <c r="S66" s="17"/>
      <c r="T66" s="20"/>
      <c r="U66" s="20"/>
      <c r="V66" s="20"/>
      <c r="W66" s="20"/>
      <c r="X66" s="20"/>
      <c r="Y66" s="20"/>
      <c r="Z66" s="20"/>
      <c r="AA66" s="20"/>
      <c r="AB66" s="20"/>
      <c r="AC66" s="20"/>
      <c r="AD66" s="20"/>
      <c r="AE66" s="20"/>
      <c r="AF66" s="20"/>
    </row>
    <row r="67" spans="1:32" ht="12.75">
      <c r="A67" s="3"/>
      <c r="B67" s="3"/>
      <c r="C67" s="21"/>
      <c r="D67"/>
      <c r="E67" s="11"/>
      <c r="F67" s="11"/>
      <c r="G67" s="13"/>
      <c r="H67"/>
      <c r="I67" s="11"/>
      <c r="J67" s="11"/>
      <c r="K67" s="22"/>
      <c r="L67"/>
      <c r="M67" s="11"/>
      <c r="N67" s="11"/>
      <c r="O67" s="22"/>
      <c r="P67"/>
      <c r="Q67" s="11"/>
      <c r="R67" s="11"/>
      <c r="S67" s="17"/>
      <c r="T67" s="20"/>
      <c r="U67" s="20"/>
      <c r="V67" s="20"/>
      <c r="W67" s="20"/>
      <c r="X67" s="20"/>
      <c r="Y67" s="20"/>
      <c r="Z67" s="20"/>
      <c r="AA67" s="20"/>
      <c r="AB67" s="20"/>
      <c r="AC67" s="20"/>
      <c r="AD67" s="20"/>
      <c r="AE67" s="20"/>
      <c r="AF67" s="20"/>
    </row>
    <row r="68" spans="1:32" ht="12.75">
      <c r="A68" s="3"/>
      <c r="B68" s="3"/>
      <c r="C68" s="21"/>
      <c r="D68"/>
      <c r="E68" s="11"/>
      <c r="F68" s="11"/>
      <c r="G68" s="13"/>
      <c r="H68"/>
      <c r="I68" s="11"/>
      <c r="J68" s="11"/>
      <c r="K68" s="22"/>
      <c r="L68"/>
      <c r="M68" s="11"/>
      <c r="N68" s="11"/>
      <c r="O68" s="22"/>
      <c r="P68"/>
      <c r="Q68" s="11"/>
      <c r="R68" s="11"/>
      <c r="S68" s="17"/>
      <c r="T68" s="20"/>
      <c r="U68" s="20"/>
      <c r="V68" s="20"/>
      <c r="W68" s="20"/>
      <c r="X68" s="20"/>
      <c r="Y68" s="20"/>
      <c r="Z68" s="20"/>
      <c r="AA68" s="20"/>
      <c r="AB68" s="20"/>
      <c r="AC68" s="20"/>
      <c r="AD68" s="20"/>
      <c r="AE68" s="20"/>
      <c r="AF68" s="20"/>
    </row>
    <row r="69" spans="1:32" ht="12.75">
      <c r="A69" s="3"/>
      <c r="B69" s="3"/>
      <c r="C69" s="21"/>
      <c r="D69"/>
      <c r="E69" s="11"/>
      <c r="F69" s="11"/>
      <c r="G69" s="13"/>
      <c r="H69"/>
      <c r="I69" s="11"/>
      <c r="J69" s="11"/>
      <c r="K69" s="22"/>
      <c r="L69"/>
      <c r="M69" s="11"/>
      <c r="N69" s="11"/>
      <c r="O69" s="22"/>
      <c r="P69"/>
      <c r="Q69" s="11"/>
      <c r="R69" s="11"/>
      <c r="S69" s="17"/>
      <c r="T69" s="20"/>
      <c r="U69" s="20"/>
      <c r="V69" s="20"/>
      <c r="W69" s="20"/>
      <c r="X69" s="20"/>
      <c r="Y69" s="20"/>
      <c r="Z69" s="20"/>
      <c r="AA69" s="20"/>
      <c r="AB69" s="20"/>
      <c r="AC69" s="20"/>
      <c r="AD69" s="20"/>
      <c r="AE69" s="20"/>
      <c r="AF69" s="20"/>
    </row>
    <row r="70" spans="1:32" ht="12.75">
      <c r="A70" s="3"/>
      <c r="B70" s="3"/>
      <c r="C70" s="21"/>
      <c r="D70"/>
      <c r="E70" s="11"/>
      <c r="F70" s="11"/>
      <c r="G70" s="13"/>
      <c r="H70"/>
      <c r="I70" s="11"/>
      <c r="J70" s="11"/>
      <c r="K70" s="22"/>
      <c r="L70"/>
      <c r="M70" s="11"/>
      <c r="N70" s="11"/>
      <c r="O70" s="22"/>
      <c r="P70"/>
      <c r="Q70" s="11"/>
      <c r="R70" s="11"/>
      <c r="S70" s="17"/>
      <c r="T70" s="20"/>
      <c r="U70" s="20"/>
      <c r="V70" s="20"/>
      <c r="W70" s="20"/>
      <c r="X70" s="20"/>
      <c r="Y70" s="20"/>
      <c r="Z70" s="20"/>
      <c r="AA70" s="20"/>
      <c r="AB70" s="20"/>
      <c r="AC70" s="20"/>
      <c r="AD70" s="20"/>
      <c r="AE70" s="20"/>
      <c r="AF70" s="20"/>
    </row>
    <row r="71" spans="1:32" ht="12.75">
      <c r="A71" s="3"/>
      <c r="B71" s="3"/>
      <c r="C71" s="21"/>
      <c r="D71"/>
      <c r="E71" s="11"/>
      <c r="F71" s="11"/>
      <c r="G71" s="13"/>
      <c r="H71"/>
      <c r="I71" s="11"/>
      <c r="J71" s="11"/>
      <c r="K71" s="22"/>
      <c r="L71"/>
      <c r="M71" s="11"/>
      <c r="N71" s="11"/>
      <c r="O71" s="22"/>
      <c r="P71"/>
      <c r="Q71" s="11"/>
      <c r="R71" s="11"/>
      <c r="S71" s="17"/>
      <c r="T71" s="20"/>
      <c r="U71" s="20"/>
      <c r="V71" s="20"/>
      <c r="W71" s="20"/>
      <c r="X71" s="20"/>
      <c r="Y71" s="20"/>
      <c r="Z71" s="20"/>
      <c r="AA71" s="20"/>
      <c r="AB71" s="20"/>
      <c r="AC71" s="20"/>
      <c r="AD71" s="20"/>
      <c r="AE71" s="20"/>
      <c r="AF71" s="20"/>
    </row>
    <row r="72" spans="1:32" ht="12.75">
      <c r="A72" s="3"/>
      <c r="B72" s="3"/>
      <c r="C72" s="21"/>
      <c r="D72"/>
      <c r="E72" s="11"/>
      <c r="F72" s="11"/>
      <c r="G72" s="13"/>
      <c r="H72"/>
      <c r="I72" s="11"/>
      <c r="J72" s="11"/>
      <c r="K72" s="22"/>
      <c r="L72"/>
      <c r="M72" s="11"/>
      <c r="N72" s="11"/>
      <c r="O72" s="22"/>
      <c r="P72"/>
      <c r="Q72" s="11"/>
      <c r="R72" s="11"/>
      <c r="S72" s="17"/>
      <c r="T72" s="20"/>
      <c r="U72" s="20"/>
      <c r="V72" s="20"/>
      <c r="W72" s="20"/>
      <c r="X72" s="20"/>
      <c r="Y72" s="20"/>
      <c r="Z72" s="20"/>
      <c r="AA72" s="20"/>
      <c r="AB72" s="20"/>
      <c r="AC72" s="20"/>
      <c r="AD72" s="20"/>
      <c r="AE72" s="20"/>
      <c r="AF72" s="20"/>
    </row>
    <row r="73" spans="1:32" ht="12.75">
      <c r="A73" s="3"/>
      <c r="B73" s="3"/>
      <c r="C73" s="21"/>
      <c r="D73"/>
      <c r="E73" s="11"/>
      <c r="F73" s="11"/>
      <c r="G73" s="13"/>
      <c r="H73"/>
      <c r="I73" s="11"/>
      <c r="J73" s="11"/>
      <c r="K73" s="22"/>
      <c r="L73"/>
      <c r="M73" s="11"/>
      <c r="N73" s="11"/>
      <c r="O73" s="22"/>
      <c r="P73"/>
      <c r="Q73" s="11"/>
      <c r="R73" s="11"/>
      <c r="S73" s="17"/>
      <c r="T73" s="20"/>
      <c r="U73" s="20"/>
      <c r="V73" s="20"/>
      <c r="W73" s="20"/>
      <c r="X73" s="20"/>
      <c r="Y73" s="20"/>
      <c r="Z73" s="20"/>
      <c r="AA73" s="20"/>
      <c r="AB73" s="20"/>
      <c r="AC73" s="20"/>
      <c r="AD73" s="20"/>
      <c r="AE73" s="20"/>
      <c r="AF73" s="20"/>
    </row>
    <row r="74" spans="1:32" ht="12.75">
      <c r="A74" s="3"/>
      <c r="B74" s="3"/>
      <c r="C74" s="21"/>
      <c r="D74"/>
      <c r="E74" s="11"/>
      <c r="F74" s="11"/>
      <c r="G74" s="13"/>
      <c r="H74"/>
      <c r="I74" s="11"/>
      <c r="J74" s="11"/>
      <c r="K74" s="22"/>
      <c r="L74"/>
      <c r="M74" s="11"/>
      <c r="N74" s="11"/>
      <c r="O74" s="22"/>
      <c r="P74"/>
      <c r="Q74" s="11"/>
      <c r="R74" s="11"/>
      <c r="S74" s="17"/>
      <c r="T74" s="20"/>
      <c r="U74" s="20"/>
      <c r="V74" s="20"/>
      <c r="W74" s="20"/>
      <c r="X74" s="20"/>
      <c r="Y74" s="20"/>
      <c r="Z74" s="20"/>
      <c r="AA74" s="20"/>
      <c r="AB74" s="20"/>
      <c r="AC74" s="20"/>
      <c r="AD74" s="20"/>
      <c r="AE74" s="20"/>
      <c r="AF74" s="20"/>
    </row>
    <row r="75" spans="5:18" ht="12.75">
      <c r="E75" s="11"/>
      <c r="F75" s="11"/>
      <c r="I75" s="11"/>
      <c r="J75" s="11"/>
      <c r="M75" s="11"/>
      <c r="N75" s="11"/>
      <c r="Q75" s="11"/>
      <c r="R75" s="11"/>
    </row>
    <row r="76" spans="5:18" ht="12.75">
      <c r="E76" s="11"/>
      <c r="F76" s="11"/>
      <c r="I76" s="11"/>
      <c r="J76" s="11"/>
      <c r="M76" s="11"/>
      <c r="N76" s="11"/>
      <c r="Q76" s="11"/>
      <c r="R76" s="11"/>
    </row>
    <row r="77" spans="5:18" ht="12.75">
      <c r="E77" s="11"/>
      <c r="F77" s="11"/>
      <c r="I77" s="11"/>
      <c r="J77" s="11"/>
      <c r="M77" s="11"/>
      <c r="N77" s="11"/>
      <c r="Q77" s="11"/>
      <c r="R77" s="11"/>
    </row>
    <row r="78" spans="5:18" ht="12.75">
      <c r="E78" s="11"/>
      <c r="F78" s="11"/>
      <c r="I78" s="11"/>
      <c r="J78" s="11"/>
      <c r="M78" s="11"/>
      <c r="N78" s="11"/>
      <c r="Q78" s="11"/>
      <c r="R78" s="11"/>
    </row>
    <row r="79" spans="5:18" ht="12.75">
      <c r="E79" s="11"/>
      <c r="F79" s="11"/>
      <c r="I79" s="11"/>
      <c r="J79" s="11"/>
      <c r="M79" s="11"/>
      <c r="N79" s="11"/>
      <c r="Q79" s="11"/>
      <c r="R79" s="11"/>
    </row>
    <row r="80" spans="5:18" ht="12.75">
      <c r="E80" s="11"/>
      <c r="F80" s="11"/>
      <c r="I80" s="11"/>
      <c r="J80" s="11"/>
      <c r="M80" s="11"/>
      <c r="N80" s="11"/>
      <c r="Q80" s="11"/>
      <c r="R80" s="11"/>
    </row>
    <row r="81" spans="5:18" ht="12.75">
      <c r="E81" s="11"/>
      <c r="F81" s="11"/>
      <c r="I81" s="11"/>
      <c r="J81" s="11"/>
      <c r="M81" s="11"/>
      <c r="N81" s="11"/>
      <c r="Q81" s="11"/>
      <c r="R81" s="11"/>
    </row>
    <row r="82" spans="5:18" ht="12.75">
      <c r="E82" s="11"/>
      <c r="F82" s="11"/>
      <c r="I82" s="11"/>
      <c r="J82" s="11"/>
      <c r="M82" s="11"/>
      <c r="N82" s="11"/>
      <c r="Q82" s="11"/>
      <c r="R82" s="11"/>
    </row>
    <row r="83" spans="5:18" ht="12.75">
      <c r="E83" s="11"/>
      <c r="F83" s="11"/>
      <c r="I83" s="11"/>
      <c r="J83" s="11"/>
      <c r="M83" s="11"/>
      <c r="N83" s="11"/>
      <c r="Q83" s="11"/>
      <c r="R83" s="11"/>
    </row>
    <row r="84" spans="5:18" ht="12.75">
      <c r="E84" s="11"/>
      <c r="F84" s="11"/>
      <c r="I84" s="11"/>
      <c r="J84" s="11"/>
      <c r="M84" s="11"/>
      <c r="N84" s="11"/>
      <c r="Q84" s="11"/>
      <c r="R84" s="11"/>
    </row>
    <row r="85" spans="5:18" ht="12.75">
      <c r="E85" s="11"/>
      <c r="F85" s="11"/>
      <c r="I85" s="11"/>
      <c r="J85" s="11"/>
      <c r="M85" s="11"/>
      <c r="N85" s="11"/>
      <c r="Q85" s="11"/>
      <c r="R85" s="11"/>
    </row>
    <row r="86" spans="5:18" ht="12.75">
      <c r="E86" s="11"/>
      <c r="F86" s="11"/>
      <c r="I86" s="11"/>
      <c r="J86" s="11"/>
      <c r="M86" s="11"/>
      <c r="N86" s="11"/>
      <c r="Q86" s="11"/>
      <c r="R86" s="11"/>
    </row>
    <row r="87" spans="5:18" ht="12.75">
      <c r="E87" s="11"/>
      <c r="F87" s="11"/>
      <c r="I87" s="11"/>
      <c r="J87" s="11"/>
      <c r="M87" s="11"/>
      <c r="N87" s="11"/>
      <c r="Q87" s="11"/>
      <c r="R87" s="11"/>
    </row>
    <row r="88" spans="5:18" ht="12.75">
      <c r="E88" s="11"/>
      <c r="F88" s="11"/>
      <c r="I88" s="11"/>
      <c r="J88" s="11"/>
      <c r="M88" s="11"/>
      <c r="N88" s="11"/>
      <c r="Q88" s="11"/>
      <c r="R88" s="11"/>
    </row>
    <row r="89" spans="5:18" ht="12.75">
      <c r="E89" s="11"/>
      <c r="F89" s="11"/>
      <c r="I89" s="11"/>
      <c r="J89" s="11"/>
      <c r="M89" s="11"/>
      <c r="N89" s="11"/>
      <c r="Q89" s="11"/>
      <c r="R89" s="11"/>
    </row>
    <row r="90" spans="5:18" ht="12.75">
      <c r="E90" s="11"/>
      <c r="F90" s="11"/>
      <c r="I90" s="11"/>
      <c r="J90" s="11"/>
      <c r="M90" s="11"/>
      <c r="N90" s="11"/>
      <c r="Q90" s="11"/>
      <c r="R90" s="11"/>
    </row>
    <row r="91" spans="5:18" ht="12.75">
      <c r="E91" s="11"/>
      <c r="F91" s="11"/>
      <c r="I91" s="11"/>
      <c r="J91" s="11"/>
      <c r="M91" s="11"/>
      <c r="N91" s="11"/>
      <c r="Q91" s="11"/>
      <c r="R91" s="11"/>
    </row>
    <row r="92" spans="5:18" ht="12.75">
      <c r="E92" s="11"/>
      <c r="F92" s="11"/>
      <c r="I92" s="11"/>
      <c r="J92" s="11"/>
      <c r="M92" s="11"/>
      <c r="N92" s="11"/>
      <c r="Q92" s="11"/>
      <c r="R92" s="11"/>
    </row>
    <row r="93" spans="5:18" ht="12.75">
      <c r="E93" s="11"/>
      <c r="F93" s="11"/>
      <c r="I93" s="11"/>
      <c r="J93" s="11"/>
      <c r="M93" s="11"/>
      <c r="N93" s="11"/>
      <c r="Q93" s="11"/>
      <c r="R93" s="11"/>
    </row>
    <row r="94" spans="5:18" ht="12.75">
      <c r="E94" s="11"/>
      <c r="F94" s="11"/>
      <c r="I94" s="11"/>
      <c r="J94" s="11"/>
      <c r="M94" s="11"/>
      <c r="N94" s="11"/>
      <c r="Q94" s="11"/>
      <c r="R94" s="11"/>
    </row>
    <row r="95" spans="5:18" ht="12.75">
      <c r="E95" s="11"/>
      <c r="F95" s="11"/>
      <c r="I95" s="11"/>
      <c r="J95" s="11"/>
      <c r="M95" s="11"/>
      <c r="N95" s="11"/>
      <c r="Q95" s="11"/>
      <c r="R95" s="11"/>
    </row>
    <row r="96" spans="5:18" ht="12.75">
      <c r="E96" s="11"/>
      <c r="F96" s="11"/>
      <c r="I96" s="11"/>
      <c r="J96" s="11"/>
      <c r="M96" s="11"/>
      <c r="N96" s="11"/>
      <c r="Q96" s="11"/>
      <c r="R96" s="11"/>
    </row>
    <row r="97" spans="5:18" ht="12.75">
      <c r="E97" s="11"/>
      <c r="F97" s="11"/>
      <c r="I97" s="11"/>
      <c r="J97" s="11"/>
      <c r="M97" s="11"/>
      <c r="N97" s="11"/>
      <c r="Q97" s="11"/>
      <c r="R97" s="11"/>
    </row>
    <row r="98" spans="5:18" ht="12.75">
      <c r="E98" s="11"/>
      <c r="F98" s="11"/>
      <c r="I98" s="11"/>
      <c r="J98" s="11"/>
      <c r="M98" s="11"/>
      <c r="N98" s="11"/>
      <c r="Q98" s="11"/>
      <c r="R98" s="11"/>
    </row>
    <row r="99" spans="5:18" ht="12.75">
      <c r="E99" s="11"/>
      <c r="F99" s="11"/>
      <c r="I99" s="11"/>
      <c r="J99" s="11"/>
      <c r="M99" s="11"/>
      <c r="N99" s="11"/>
      <c r="Q99" s="11"/>
      <c r="R99" s="11"/>
    </row>
    <row r="100" spans="5:18" ht="12.75">
      <c r="E100" s="11"/>
      <c r="F100" s="11"/>
      <c r="I100" s="11"/>
      <c r="J100" s="11"/>
      <c r="M100" s="11"/>
      <c r="N100" s="11"/>
      <c r="Q100" s="11"/>
      <c r="R100" s="11"/>
    </row>
    <row r="101" spans="5:18" ht="12.75">
      <c r="E101" s="11"/>
      <c r="F101" s="11"/>
      <c r="I101" s="11"/>
      <c r="J101" s="11"/>
      <c r="M101" s="11"/>
      <c r="N101" s="11"/>
      <c r="Q101" s="11"/>
      <c r="R101" s="11"/>
    </row>
    <row r="102" spans="5:18" ht="12.75">
      <c r="E102" s="11"/>
      <c r="F102" s="11"/>
      <c r="I102" s="11"/>
      <c r="J102" s="11"/>
      <c r="M102" s="11"/>
      <c r="N102" s="11"/>
      <c r="Q102" s="11"/>
      <c r="R102" s="11"/>
    </row>
    <row r="103" spans="5:18" ht="12.75">
      <c r="E103" s="11"/>
      <c r="F103" s="11"/>
      <c r="I103" s="11"/>
      <c r="J103" s="11"/>
      <c r="M103" s="11"/>
      <c r="N103" s="11"/>
      <c r="Q103" s="11"/>
      <c r="R103" s="11"/>
    </row>
    <row r="104" spans="5:18" ht="12.75">
      <c r="E104" s="11"/>
      <c r="F104" s="11"/>
      <c r="I104" s="11"/>
      <c r="J104" s="11"/>
      <c r="M104" s="11"/>
      <c r="N104" s="11"/>
      <c r="Q104" s="11"/>
      <c r="R104" s="11"/>
    </row>
    <row r="105" spans="5:18" ht="12.75">
      <c r="E105" s="11"/>
      <c r="F105" s="11"/>
      <c r="I105" s="11"/>
      <c r="J105" s="11"/>
      <c r="M105" s="11"/>
      <c r="N105" s="11"/>
      <c r="Q105" s="11"/>
      <c r="R105" s="11"/>
    </row>
    <row r="106" spans="5:18" ht="12.75">
      <c r="E106" s="11"/>
      <c r="F106" s="11"/>
      <c r="I106" s="11"/>
      <c r="J106" s="11"/>
      <c r="M106" s="11"/>
      <c r="N106" s="11"/>
      <c r="Q106" s="11"/>
      <c r="R106" s="11"/>
    </row>
    <row r="107" spans="5:18" ht="12.75">
      <c r="E107" s="11"/>
      <c r="F107" s="11"/>
      <c r="I107" s="11"/>
      <c r="J107" s="11"/>
      <c r="M107" s="11"/>
      <c r="N107" s="11"/>
      <c r="Q107" s="11"/>
      <c r="R107" s="11"/>
    </row>
    <row r="108" spans="5:18" ht="12.75">
      <c r="E108" s="11"/>
      <c r="F108" s="11"/>
      <c r="I108" s="11"/>
      <c r="J108" s="11"/>
      <c r="M108" s="11"/>
      <c r="N108" s="11"/>
      <c r="Q108" s="11"/>
      <c r="R108" s="11"/>
    </row>
    <row r="109" spans="5:18" ht="12.75">
      <c r="E109" s="11"/>
      <c r="F109" s="11"/>
      <c r="I109" s="11"/>
      <c r="J109" s="11"/>
      <c r="M109" s="11"/>
      <c r="N109" s="11"/>
      <c r="Q109" s="11"/>
      <c r="R109" s="11"/>
    </row>
    <row r="110" spans="5:18" ht="12.75">
      <c r="E110" s="11"/>
      <c r="F110" s="11"/>
      <c r="I110" s="11"/>
      <c r="J110" s="11"/>
      <c r="M110" s="11"/>
      <c r="N110" s="11"/>
      <c r="Q110" s="11"/>
      <c r="R110" s="11"/>
    </row>
    <row r="111" spans="5:18" ht="12.75">
      <c r="E111" s="11"/>
      <c r="F111" s="11"/>
      <c r="I111" s="11"/>
      <c r="J111" s="11"/>
      <c r="M111" s="11"/>
      <c r="N111" s="11"/>
      <c r="Q111" s="11"/>
      <c r="R111" s="11"/>
    </row>
    <row r="112" spans="5:18" ht="12.75">
      <c r="E112" s="11"/>
      <c r="F112" s="11"/>
      <c r="I112" s="11"/>
      <c r="J112" s="11"/>
      <c r="M112" s="11"/>
      <c r="N112" s="11"/>
      <c r="Q112" s="11"/>
      <c r="R112" s="11"/>
    </row>
    <row r="113" spans="5:18" ht="12.75">
      <c r="E113" s="11"/>
      <c r="F113" s="11"/>
      <c r="I113" s="11"/>
      <c r="J113" s="11"/>
      <c r="M113" s="11"/>
      <c r="N113" s="11"/>
      <c r="Q113" s="11"/>
      <c r="R113" s="11"/>
    </row>
    <row r="114" spans="5:18" ht="12.75">
      <c r="E114" s="11"/>
      <c r="F114" s="11"/>
      <c r="I114" s="11"/>
      <c r="J114" s="11"/>
      <c r="M114" s="11"/>
      <c r="N114" s="11"/>
      <c r="Q114" s="11"/>
      <c r="R114" s="11"/>
    </row>
    <row r="115" spans="5:18" ht="12.75">
      <c r="E115" s="11"/>
      <c r="F115" s="11"/>
      <c r="I115" s="11"/>
      <c r="J115" s="11"/>
      <c r="M115" s="11"/>
      <c r="N115" s="11"/>
      <c r="Q115" s="11"/>
      <c r="R115" s="11"/>
    </row>
    <row r="116" spans="5:18" ht="12.75">
      <c r="E116" s="11"/>
      <c r="F116" s="11"/>
      <c r="I116" s="11"/>
      <c r="J116" s="11"/>
      <c r="M116" s="11"/>
      <c r="N116" s="11"/>
      <c r="Q116" s="11"/>
      <c r="R116" s="11"/>
    </row>
    <row r="117" spans="5:18" ht="12.75">
      <c r="E117" s="11"/>
      <c r="F117" s="11"/>
      <c r="I117" s="11"/>
      <c r="J117" s="11"/>
      <c r="M117" s="11"/>
      <c r="N117" s="11"/>
      <c r="Q117" s="11"/>
      <c r="R117" s="11"/>
    </row>
    <row r="118" spans="5:18" ht="12.75">
      <c r="E118" s="11"/>
      <c r="F118" s="11"/>
      <c r="I118" s="11"/>
      <c r="J118" s="11"/>
      <c r="M118" s="11"/>
      <c r="N118" s="11"/>
      <c r="Q118" s="11"/>
      <c r="R118" s="11"/>
    </row>
    <row r="119" spans="5:18" ht="12.75">
      <c r="E119" s="11"/>
      <c r="F119" s="11"/>
      <c r="I119" s="11"/>
      <c r="J119" s="11"/>
      <c r="M119" s="11"/>
      <c r="N119" s="11"/>
      <c r="Q119" s="11"/>
      <c r="R119" s="11"/>
    </row>
    <row r="120" spans="5:18" ht="12.75">
      <c r="E120" s="11"/>
      <c r="F120" s="11"/>
      <c r="I120" s="11"/>
      <c r="J120" s="11"/>
      <c r="M120" s="11"/>
      <c r="N120" s="11"/>
      <c r="Q120" s="11"/>
      <c r="R120" s="11"/>
    </row>
    <row r="121" spans="5:18" ht="12.75">
      <c r="E121" s="11"/>
      <c r="F121" s="11"/>
      <c r="I121" s="11"/>
      <c r="J121" s="11"/>
      <c r="M121" s="11"/>
      <c r="N121" s="11"/>
      <c r="Q121" s="11"/>
      <c r="R121" s="11"/>
    </row>
    <row r="122" spans="5:18" ht="12.75">
      <c r="E122" s="11"/>
      <c r="F122" s="11"/>
      <c r="I122" s="11"/>
      <c r="J122" s="11"/>
      <c r="M122" s="11"/>
      <c r="N122" s="11"/>
      <c r="Q122" s="11"/>
      <c r="R122" s="11"/>
    </row>
    <row r="123" spans="5:18" ht="12.75">
      <c r="E123" s="11"/>
      <c r="F123" s="11"/>
      <c r="I123" s="11"/>
      <c r="J123" s="11"/>
      <c r="M123" s="11"/>
      <c r="N123" s="11"/>
      <c r="Q123" s="11"/>
      <c r="R123" s="11"/>
    </row>
    <row r="124" spans="5:18" ht="12.75">
      <c r="E124" s="11"/>
      <c r="F124" s="11"/>
      <c r="I124" s="11"/>
      <c r="J124" s="11"/>
      <c r="M124" s="11"/>
      <c r="N124" s="11"/>
      <c r="Q124" s="11"/>
      <c r="R124" s="11"/>
    </row>
    <row r="125" spans="5:18" ht="12.75">
      <c r="E125" s="11"/>
      <c r="F125" s="11"/>
      <c r="I125" s="11"/>
      <c r="J125" s="11"/>
      <c r="M125" s="11"/>
      <c r="N125" s="11"/>
      <c r="Q125" s="11"/>
      <c r="R125" s="11"/>
    </row>
    <row r="126" spans="5:18" ht="12.75">
      <c r="E126" s="11"/>
      <c r="F126" s="11"/>
      <c r="I126" s="11"/>
      <c r="J126" s="11"/>
      <c r="M126" s="11"/>
      <c r="N126" s="11"/>
      <c r="Q126" s="11"/>
      <c r="R126" s="11"/>
    </row>
    <row r="127" spans="5:18" ht="12.75">
      <c r="E127" s="11"/>
      <c r="F127" s="11"/>
      <c r="I127" s="11"/>
      <c r="J127" s="11"/>
      <c r="M127" s="11"/>
      <c r="N127" s="11"/>
      <c r="Q127" s="11"/>
      <c r="R127" s="11"/>
    </row>
    <row r="128" spans="5:18" ht="12.75">
      <c r="E128" s="11"/>
      <c r="F128" s="11"/>
      <c r="I128" s="11"/>
      <c r="J128" s="11"/>
      <c r="M128" s="11"/>
      <c r="N128" s="11"/>
      <c r="Q128" s="11"/>
      <c r="R128" s="11"/>
    </row>
    <row r="129" spans="5:18" ht="12.75">
      <c r="E129" s="11"/>
      <c r="F129" s="11"/>
      <c r="I129" s="11"/>
      <c r="J129" s="11"/>
      <c r="M129" s="11"/>
      <c r="N129" s="11"/>
      <c r="Q129" s="11"/>
      <c r="R129" s="11"/>
    </row>
    <row r="130" spans="5:18" ht="12.75">
      <c r="E130" s="11"/>
      <c r="F130" s="11"/>
      <c r="I130" s="11"/>
      <c r="J130" s="11"/>
      <c r="M130" s="11"/>
      <c r="N130" s="11"/>
      <c r="Q130" s="11"/>
      <c r="R130" s="11"/>
    </row>
    <row r="131" spans="5:18" ht="12.75">
      <c r="E131" s="11"/>
      <c r="F131" s="11"/>
      <c r="I131" s="11"/>
      <c r="J131" s="11"/>
      <c r="M131" s="11"/>
      <c r="N131" s="11"/>
      <c r="Q131" s="11"/>
      <c r="R131" s="11"/>
    </row>
    <row r="132" spans="5:18" ht="12.75">
      <c r="E132" s="11"/>
      <c r="F132" s="11"/>
      <c r="I132" s="11"/>
      <c r="J132" s="11"/>
      <c r="M132" s="11"/>
      <c r="N132" s="11"/>
      <c r="Q132" s="11"/>
      <c r="R132" s="11"/>
    </row>
    <row r="133" spans="5:18" ht="12.75">
      <c r="E133" s="11"/>
      <c r="F133" s="11"/>
      <c r="I133" s="11"/>
      <c r="J133" s="11"/>
      <c r="M133" s="11"/>
      <c r="N133" s="11"/>
      <c r="Q133" s="11"/>
      <c r="R133" s="11"/>
    </row>
    <row r="134" spans="5:18" ht="12.75">
      <c r="E134" s="11"/>
      <c r="F134" s="11"/>
      <c r="I134" s="11"/>
      <c r="J134" s="11"/>
      <c r="M134" s="11"/>
      <c r="N134" s="11"/>
      <c r="Q134" s="11"/>
      <c r="R134" s="11"/>
    </row>
    <row r="135" spans="5:18" ht="12.75">
      <c r="E135" s="11"/>
      <c r="F135" s="11"/>
      <c r="I135" s="11"/>
      <c r="J135" s="11"/>
      <c r="M135" s="11"/>
      <c r="N135" s="11"/>
      <c r="Q135" s="11"/>
      <c r="R135" s="11"/>
    </row>
    <row r="136" spans="5:18" ht="12.75">
      <c r="E136" s="11"/>
      <c r="F136" s="11"/>
      <c r="I136" s="11"/>
      <c r="J136" s="11"/>
      <c r="M136" s="11"/>
      <c r="N136" s="11"/>
      <c r="Q136" s="11"/>
      <c r="R136" s="11"/>
    </row>
    <row r="137" spans="5:18" ht="12.75">
      <c r="E137" s="11"/>
      <c r="F137" s="11"/>
      <c r="I137" s="11"/>
      <c r="J137" s="11"/>
      <c r="M137" s="11"/>
      <c r="N137" s="11"/>
      <c r="Q137" s="11"/>
      <c r="R137" s="11"/>
    </row>
    <row r="138" spans="5:18" ht="12.75">
      <c r="E138" s="11"/>
      <c r="F138" s="11"/>
      <c r="I138" s="11"/>
      <c r="J138" s="11"/>
      <c r="M138" s="11"/>
      <c r="N138" s="11"/>
      <c r="Q138" s="11"/>
      <c r="R138" s="11"/>
    </row>
    <row r="139" spans="5:18" ht="12.75">
      <c r="E139" s="11"/>
      <c r="F139" s="11"/>
      <c r="I139" s="11"/>
      <c r="J139" s="11"/>
      <c r="M139" s="11"/>
      <c r="N139" s="11"/>
      <c r="Q139" s="11"/>
      <c r="R139" s="11"/>
    </row>
    <row r="140" spans="5:18" ht="12.75">
      <c r="E140" s="11"/>
      <c r="F140" s="11"/>
      <c r="I140" s="11"/>
      <c r="J140" s="11"/>
      <c r="M140" s="11"/>
      <c r="N140" s="11"/>
      <c r="Q140" s="11"/>
      <c r="R140" s="11"/>
    </row>
    <row r="141" spans="5:18" ht="12.75">
      <c r="E141" s="11"/>
      <c r="F141" s="11"/>
      <c r="I141" s="11"/>
      <c r="J141" s="11"/>
      <c r="M141" s="11"/>
      <c r="N141" s="11"/>
      <c r="Q141" s="11"/>
      <c r="R141" s="11"/>
    </row>
    <row r="142" spans="5:18" ht="12.75">
      <c r="E142" s="11"/>
      <c r="F142" s="11"/>
      <c r="I142" s="11"/>
      <c r="J142" s="11"/>
      <c r="M142" s="11"/>
      <c r="N142" s="11"/>
      <c r="Q142" s="11"/>
      <c r="R142" s="11"/>
    </row>
    <row r="143" spans="5:18" ht="12.75">
      <c r="E143" s="11"/>
      <c r="F143" s="11"/>
      <c r="I143" s="11"/>
      <c r="J143" s="11"/>
      <c r="M143" s="11"/>
      <c r="N143" s="11"/>
      <c r="Q143" s="11"/>
      <c r="R143" s="11"/>
    </row>
    <row r="144" spans="5:18" ht="12.75">
      <c r="E144" s="11"/>
      <c r="F144" s="11"/>
      <c r="I144" s="11"/>
      <c r="J144" s="11"/>
      <c r="M144" s="11"/>
      <c r="N144" s="11"/>
      <c r="Q144" s="11"/>
      <c r="R144" s="11"/>
    </row>
    <row r="145" spans="5:18" ht="12.75">
      <c r="E145" s="11"/>
      <c r="F145" s="11"/>
      <c r="I145" s="11"/>
      <c r="J145" s="11"/>
      <c r="M145" s="11"/>
      <c r="N145" s="11"/>
      <c r="Q145" s="11"/>
      <c r="R145" s="11"/>
    </row>
    <row r="146" spans="5:18" ht="12.75">
      <c r="E146" s="11"/>
      <c r="F146" s="11"/>
      <c r="I146" s="11"/>
      <c r="J146" s="11"/>
      <c r="M146" s="11"/>
      <c r="N146" s="11"/>
      <c r="Q146" s="11"/>
      <c r="R146" s="11"/>
    </row>
    <row r="147" spans="5:18" ht="12.75">
      <c r="E147" s="11"/>
      <c r="F147" s="11"/>
      <c r="I147" s="11"/>
      <c r="J147" s="11"/>
      <c r="M147" s="11"/>
      <c r="N147" s="11"/>
      <c r="Q147" s="11"/>
      <c r="R147" s="11"/>
    </row>
    <row r="148" spans="5:18" ht="12.75">
      <c r="E148" s="11"/>
      <c r="F148" s="11"/>
      <c r="I148" s="11"/>
      <c r="J148" s="11"/>
      <c r="M148" s="11"/>
      <c r="N148" s="11"/>
      <c r="Q148" s="11"/>
      <c r="R148" s="11"/>
    </row>
  </sheetData>
  <sheetProtection/>
  <mergeCells count="4">
    <mergeCell ref="P3:R3"/>
    <mergeCell ref="L3:N3"/>
    <mergeCell ref="D3:F3"/>
    <mergeCell ref="H3:J3"/>
  </mergeCells>
  <dataValidations count="2">
    <dataValidation type="decimal" allowBlank="1" showInputMessage="1" showErrorMessage="1" errorTitle="LAPS" error="The number of laps is not within the limits set at the top of this sheet. Either correct the entry or reset the parameters" sqref="L5:L18 Q5:Q74 E5:E74 M5:M74 I5:I74">
      <formula1>$E$1</formula1>
      <formula2>$F$1</formula2>
    </dataValidation>
    <dataValidation type="decimal" allowBlank="1" showInputMessage="1" showErrorMessage="1" errorTitle="LAP TIME" error="The lap time is not within the limits set at the top of this sheet. Either correct the entry or reset the parameters" sqref="P5:P18 N5:N74 R5:R74 F5:F74 J5:J74">
      <formula1>$H$1</formula1>
      <formula2>$I$1</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tabColor indexed="58"/>
  </sheetPr>
  <dimension ref="B3:Z501"/>
  <sheetViews>
    <sheetView tabSelected="1" zoomScale="95" zoomScaleNormal="95" workbookViewId="0" topLeftCell="A1">
      <selection activeCell="G23" sqref="G23"/>
    </sheetView>
  </sheetViews>
  <sheetFormatPr defaultColWidth="9.140625" defaultRowHeight="12.75"/>
  <cols>
    <col min="1" max="1" width="1.57421875" style="14" customWidth="1"/>
    <col min="2" max="2" width="4.57421875" style="14" customWidth="1"/>
    <col min="3" max="3" width="14.7109375" style="14" customWidth="1"/>
    <col min="4" max="4" width="13.7109375" style="14" customWidth="1"/>
    <col min="5" max="12" width="6.57421875" style="14" customWidth="1"/>
    <col min="13" max="14" width="9.140625" style="14" hidden="1" customWidth="1"/>
    <col min="15" max="15" width="9.140625" style="14" customWidth="1"/>
    <col min="16" max="17" width="9.140625" style="14" hidden="1" customWidth="1"/>
    <col min="18" max="18" width="4.00390625" style="14" customWidth="1"/>
    <col min="19" max="19" width="4.28125" style="14" customWidth="1"/>
    <col min="20" max="20" width="3.7109375" style="14" customWidth="1"/>
    <col min="21" max="21" width="7.28125" style="14" customWidth="1"/>
    <col min="22" max="22" width="6.28125" style="14" customWidth="1"/>
    <col min="23" max="24" width="9.140625" style="14" customWidth="1"/>
    <col min="25" max="25" width="10.00390625" style="14" customWidth="1"/>
    <col min="26" max="26" width="9.140625" style="14" hidden="1" customWidth="1"/>
    <col min="27" max="16384" width="9.140625" style="14" customWidth="1"/>
  </cols>
  <sheetData>
    <row r="2" ht="13.5" thickBot="1"/>
    <row r="3" spans="2:26" ht="14.25" thickTop="1">
      <c r="B3" s="92"/>
      <c r="C3" s="93"/>
      <c r="D3" s="93"/>
      <c r="E3" s="94"/>
      <c r="F3" s="94"/>
      <c r="G3" s="95"/>
      <c r="H3" s="95"/>
      <c r="I3" s="96"/>
      <c r="J3" s="96"/>
      <c r="K3" s="97"/>
      <c r="L3" s="97"/>
      <c r="M3" s="98" t="s">
        <v>1</v>
      </c>
      <c r="N3" s="98" t="s">
        <v>1</v>
      </c>
      <c r="O3" s="98" t="s">
        <v>1</v>
      </c>
      <c r="P3" s="98" t="s">
        <v>1</v>
      </c>
      <c r="Q3" s="99" t="s">
        <v>2</v>
      </c>
      <c r="R3" s="99" t="s">
        <v>151</v>
      </c>
      <c r="S3" s="100" t="s">
        <v>4</v>
      </c>
      <c r="T3" s="100" t="s">
        <v>4</v>
      </c>
      <c r="U3" s="98" t="s">
        <v>4</v>
      </c>
      <c r="V3" s="98" t="s">
        <v>4</v>
      </c>
      <c r="W3" s="98" t="s">
        <v>3</v>
      </c>
      <c r="X3" s="99" t="s">
        <v>2</v>
      </c>
      <c r="Y3" s="101" t="s">
        <v>73</v>
      </c>
      <c r="Z3" s="88">
        <v>94.4</v>
      </c>
    </row>
    <row r="4" spans="2:26" ht="24">
      <c r="B4" s="102" t="s">
        <v>5</v>
      </c>
      <c r="C4" s="103" t="s">
        <v>6</v>
      </c>
      <c r="D4" s="104" t="s">
        <v>7</v>
      </c>
      <c r="E4" s="105" t="s">
        <v>8</v>
      </c>
      <c r="F4" s="105" t="s">
        <v>9</v>
      </c>
      <c r="G4" s="106" t="s">
        <v>8</v>
      </c>
      <c r="H4" s="106" t="s">
        <v>9</v>
      </c>
      <c r="I4" s="107" t="s">
        <v>8</v>
      </c>
      <c r="J4" s="107" t="s">
        <v>9</v>
      </c>
      <c r="K4" s="108" t="s">
        <v>8</v>
      </c>
      <c r="L4" s="108" t="s">
        <v>9</v>
      </c>
      <c r="M4" s="109" t="s">
        <v>10</v>
      </c>
      <c r="N4" s="109" t="s">
        <v>11</v>
      </c>
      <c r="O4" s="109" t="s">
        <v>13</v>
      </c>
      <c r="P4" s="109" t="s">
        <v>12</v>
      </c>
      <c r="Q4" s="109" t="s">
        <v>14</v>
      </c>
      <c r="R4" s="109" t="s">
        <v>152</v>
      </c>
      <c r="S4" s="109" t="s">
        <v>0</v>
      </c>
      <c r="T4" s="109" t="s">
        <v>15</v>
      </c>
      <c r="U4" s="110" t="s">
        <v>3</v>
      </c>
      <c r="V4" s="110" t="s">
        <v>16</v>
      </c>
      <c r="W4" s="111" t="s">
        <v>17</v>
      </c>
      <c r="X4" s="111" t="s">
        <v>18</v>
      </c>
      <c r="Y4" s="112" t="s">
        <v>75</v>
      </c>
      <c r="Z4" s="89" t="s">
        <v>74</v>
      </c>
    </row>
    <row r="5" spans="2:26" ht="18" customHeight="1">
      <c r="B5" s="113">
        <v>1</v>
      </c>
      <c r="C5" s="114" t="s">
        <v>145</v>
      </c>
      <c r="D5" s="115" t="s">
        <v>148</v>
      </c>
      <c r="E5" s="116">
        <v>31.25</v>
      </c>
      <c r="F5" s="117">
        <v>4.51</v>
      </c>
      <c r="G5" s="116">
        <v>37.15</v>
      </c>
      <c r="H5" s="117">
        <v>4.6</v>
      </c>
      <c r="I5" s="116">
        <v>37.1</v>
      </c>
      <c r="J5" s="117">
        <v>4.46</v>
      </c>
      <c r="K5" s="116">
        <v>32</v>
      </c>
      <c r="L5" s="117">
        <v>4.63</v>
      </c>
      <c r="M5" s="118">
        <f aca="true" t="shared" si="0" ref="M5:M18">SUM(E5,G5,I5,K5)</f>
        <v>137.5</v>
      </c>
      <c r="N5" s="118">
        <f aca="true" t="shared" si="1" ref="N5:N18">IF(COUNT(E5,G5,I5,K5)=4,MINA(E5,G5,I5,K5),0)</f>
        <v>31.25</v>
      </c>
      <c r="O5" s="118">
        <f aca="true" t="shared" si="2" ref="O5:O18">SUM(M5-N5)</f>
        <v>106.25</v>
      </c>
      <c r="P5" s="118">
        <f aca="true" t="shared" si="3" ref="P5:P18">MAX(E5,G5,I5,K5)</f>
        <v>37.15</v>
      </c>
      <c r="Q5" s="118">
        <f aca="true" t="shared" si="4" ref="Q5:Q18">MIN(F5,H5,J5,L5)</f>
        <v>4.46</v>
      </c>
      <c r="R5" s="119">
        <v>1</v>
      </c>
      <c r="S5" s="120"/>
      <c r="T5" s="118" t="s">
        <v>154</v>
      </c>
      <c r="U5" s="118">
        <v>36.95</v>
      </c>
      <c r="V5" s="118">
        <v>4.66</v>
      </c>
      <c r="W5" s="121">
        <f aca="true" t="shared" si="5" ref="W5:W18">MAX(P5,U5)</f>
        <v>37.15</v>
      </c>
      <c r="X5" s="121">
        <f aca="true" t="shared" si="6" ref="X5:X18">MIN(Q5,V5)</f>
        <v>4.46</v>
      </c>
      <c r="Y5" s="122">
        <f aca="true" t="shared" si="7" ref="Y5:Y18">IF(X5&lt;&gt;0,SUM($Z$3/X5*12),"")</f>
        <v>253.99103139013454</v>
      </c>
      <c r="Z5" s="90">
        <f aca="true" t="shared" si="8" ref="Z5:Z18">IF(X5&lt;&gt;0,SUM(3600/X5*$Z$3/5280),"")</f>
        <v>14.43130860171219</v>
      </c>
    </row>
    <row r="6" spans="2:26" ht="18" customHeight="1">
      <c r="B6" s="123">
        <v>2</v>
      </c>
      <c r="C6" s="114" t="s">
        <v>153</v>
      </c>
      <c r="D6" s="115" t="s">
        <v>148</v>
      </c>
      <c r="E6" s="124">
        <v>29.1</v>
      </c>
      <c r="F6" s="124">
        <v>5.18</v>
      </c>
      <c r="G6" s="124">
        <v>28.05</v>
      </c>
      <c r="H6" s="124">
        <v>5.04</v>
      </c>
      <c r="I6" s="124">
        <v>31.45</v>
      </c>
      <c r="J6" s="124">
        <v>5.31</v>
      </c>
      <c r="K6" s="124">
        <v>29.35</v>
      </c>
      <c r="L6" s="124">
        <v>5.47</v>
      </c>
      <c r="M6" s="118">
        <f t="shared" si="0"/>
        <v>117.95000000000002</v>
      </c>
      <c r="N6" s="118">
        <f t="shared" si="1"/>
        <v>28.05</v>
      </c>
      <c r="O6" s="118">
        <f t="shared" si="2"/>
        <v>89.90000000000002</v>
      </c>
      <c r="P6" s="118">
        <f t="shared" si="3"/>
        <v>31.45</v>
      </c>
      <c r="Q6" s="118">
        <f t="shared" si="4"/>
        <v>5.04</v>
      </c>
      <c r="R6" s="125">
        <v>2</v>
      </c>
      <c r="S6" s="126"/>
      <c r="T6" s="118" t="s">
        <v>154</v>
      </c>
      <c r="U6" s="118">
        <v>31.8</v>
      </c>
      <c r="V6" s="118">
        <v>4.78</v>
      </c>
      <c r="W6" s="118">
        <f t="shared" si="5"/>
        <v>31.8</v>
      </c>
      <c r="X6" s="118">
        <f t="shared" si="6"/>
        <v>4.78</v>
      </c>
      <c r="Y6" s="127">
        <f t="shared" si="7"/>
        <v>236.98744769874475</v>
      </c>
      <c r="Z6" s="90">
        <f t="shared" si="8"/>
        <v>13.465195891974133</v>
      </c>
    </row>
    <row r="7" spans="2:26" ht="18" customHeight="1">
      <c r="B7" s="123">
        <v>3</v>
      </c>
      <c r="C7" s="114" t="s">
        <v>146</v>
      </c>
      <c r="D7" s="115" t="s">
        <v>148</v>
      </c>
      <c r="E7" s="124">
        <v>27.2</v>
      </c>
      <c r="F7" s="124">
        <v>5.93</v>
      </c>
      <c r="G7" s="124">
        <v>25.2</v>
      </c>
      <c r="H7" s="124">
        <v>6.06</v>
      </c>
      <c r="I7" s="124">
        <v>25.9</v>
      </c>
      <c r="J7" s="124">
        <v>6.57</v>
      </c>
      <c r="K7" s="124">
        <v>25.75</v>
      </c>
      <c r="L7" s="124">
        <v>6.03</v>
      </c>
      <c r="M7" s="118">
        <f t="shared" si="0"/>
        <v>104.05</v>
      </c>
      <c r="N7" s="118">
        <f t="shared" si="1"/>
        <v>25.2</v>
      </c>
      <c r="O7" s="118">
        <f t="shared" si="2"/>
        <v>78.85</v>
      </c>
      <c r="P7" s="118">
        <f t="shared" si="3"/>
        <v>27.2</v>
      </c>
      <c r="Q7" s="118">
        <f t="shared" si="4"/>
        <v>5.93</v>
      </c>
      <c r="R7" s="125">
        <v>3</v>
      </c>
      <c r="S7" s="128"/>
      <c r="T7" s="118" t="s">
        <v>154</v>
      </c>
      <c r="U7" s="118">
        <v>26.7</v>
      </c>
      <c r="V7" s="118">
        <v>6.18</v>
      </c>
      <c r="W7" s="118">
        <f t="shared" si="5"/>
        <v>27.2</v>
      </c>
      <c r="X7" s="118">
        <f t="shared" si="6"/>
        <v>5.93</v>
      </c>
      <c r="Y7" s="127">
        <f t="shared" si="7"/>
        <v>191.0286677908938</v>
      </c>
      <c r="Z7" s="90">
        <f t="shared" si="8"/>
        <v>10.853901579028056</v>
      </c>
    </row>
    <row r="8" spans="2:26" ht="18" customHeight="1">
      <c r="B8" s="123">
        <v>4</v>
      </c>
      <c r="C8" s="114" t="s">
        <v>135</v>
      </c>
      <c r="D8" s="115" t="s">
        <v>147</v>
      </c>
      <c r="E8" s="124">
        <v>26.05</v>
      </c>
      <c r="F8" s="124">
        <v>6.05</v>
      </c>
      <c r="G8" s="124">
        <v>25.25</v>
      </c>
      <c r="H8" s="124">
        <v>6.47</v>
      </c>
      <c r="I8" s="124">
        <v>23.2</v>
      </c>
      <c r="J8" s="124">
        <v>6.15</v>
      </c>
      <c r="K8" s="124">
        <v>27.85</v>
      </c>
      <c r="L8" s="124">
        <v>6.04</v>
      </c>
      <c r="M8" s="118">
        <f t="shared" si="0"/>
        <v>102.35</v>
      </c>
      <c r="N8" s="118">
        <f t="shared" si="1"/>
        <v>23.2</v>
      </c>
      <c r="O8" s="118">
        <v>78.15</v>
      </c>
      <c r="P8" s="118">
        <f t="shared" si="3"/>
        <v>27.85</v>
      </c>
      <c r="Q8" s="118">
        <f t="shared" si="4"/>
        <v>6.04</v>
      </c>
      <c r="R8" s="125">
        <v>4</v>
      </c>
      <c r="S8" s="129"/>
      <c r="T8" s="118" t="s">
        <v>154</v>
      </c>
      <c r="U8" s="118">
        <v>21.85</v>
      </c>
      <c r="V8" s="118">
        <v>6.66</v>
      </c>
      <c r="W8" s="118">
        <f t="shared" si="5"/>
        <v>27.85</v>
      </c>
      <c r="X8" s="118">
        <f t="shared" si="6"/>
        <v>6.04</v>
      </c>
      <c r="Y8" s="127">
        <f t="shared" si="7"/>
        <v>187.5496688741722</v>
      </c>
      <c r="Z8" s="90">
        <f t="shared" si="8"/>
        <v>10.656231186032512</v>
      </c>
    </row>
    <row r="9" spans="2:26" ht="18" customHeight="1">
      <c r="B9" s="123">
        <v>5</v>
      </c>
      <c r="C9" s="114" t="s">
        <v>136</v>
      </c>
      <c r="D9" s="115" t="s">
        <v>147</v>
      </c>
      <c r="E9" s="124">
        <v>23.05</v>
      </c>
      <c r="F9" s="124">
        <v>6.33</v>
      </c>
      <c r="G9" s="124">
        <v>22.55</v>
      </c>
      <c r="H9" s="124">
        <v>7.14</v>
      </c>
      <c r="I9" s="124">
        <v>23</v>
      </c>
      <c r="J9" s="124">
        <v>6.48</v>
      </c>
      <c r="K9" s="124">
        <v>24.55</v>
      </c>
      <c r="L9" s="124">
        <v>6.66</v>
      </c>
      <c r="M9" s="118">
        <f t="shared" si="0"/>
        <v>93.14999999999999</v>
      </c>
      <c r="N9" s="118">
        <f t="shared" si="1"/>
        <v>22.55</v>
      </c>
      <c r="O9" s="118">
        <f t="shared" si="2"/>
        <v>70.6</v>
      </c>
      <c r="P9" s="118">
        <f t="shared" si="3"/>
        <v>24.55</v>
      </c>
      <c r="Q9" s="118">
        <f t="shared" si="4"/>
        <v>6.33</v>
      </c>
      <c r="R9" s="125">
        <v>5</v>
      </c>
      <c r="S9" s="128"/>
      <c r="T9" s="118" t="s">
        <v>155</v>
      </c>
      <c r="U9" s="118">
        <v>22.1</v>
      </c>
      <c r="V9" s="118">
        <v>6.81</v>
      </c>
      <c r="W9" s="118">
        <f t="shared" si="5"/>
        <v>24.55</v>
      </c>
      <c r="X9" s="118">
        <f t="shared" si="6"/>
        <v>6.33</v>
      </c>
      <c r="Y9" s="127">
        <f t="shared" si="7"/>
        <v>178.957345971564</v>
      </c>
      <c r="Z9" s="90">
        <f t="shared" si="8"/>
        <v>10.16803102111159</v>
      </c>
    </row>
    <row r="10" spans="2:26" ht="18" customHeight="1">
      <c r="B10" s="123">
        <v>6</v>
      </c>
      <c r="C10" s="114" t="s">
        <v>138</v>
      </c>
      <c r="D10" s="115" t="s">
        <v>147</v>
      </c>
      <c r="E10" s="124">
        <v>24.95</v>
      </c>
      <c r="F10" s="124">
        <v>6.85</v>
      </c>
      <c r="G10" s="124">
        <v>17.8</v>
      </c>
      <c r="H10" s="124">
        <v>8.55</v>
      </c>
      <c r="I10" s="124">
        <v>21.25</v>
      </c>
      <c r="J10" s="124">
        <v>7</v>
      </c>
      <c r="K10" s="124">
        <v>22</v>
      </c>
      <c r="L10" s="124">
        <v>7.77</v>
      </c>
      <c r="M10" s="118">
        <f t="shared" si="0"/>
        <v>86</v>
      </c>
      <c r="N10" s="118">
        <f t="shared" si="1"/>
        <v>17.8</v>
      </c>
      <c r="O10" s="118">
        <f t="shared" si="2"/>
        <v>68.2</v>
      </c>
      <c r="P10" s="118">
        <f t="shared" si="3"/>
        <v>24.95</v>
      </c>
      <c r="Q10" s="118">
        <f t="shared" si="4"/>
        <v>6.85</v>
      </c>
      <c r="R10" s="125">
        <v>7</v>
      </c>
      <c r="S10" s="129"/>
      <c r="T10" s="118" t="s">
        <v>155</v>
      </c>
      <c r="U10" s="118">
        <v>21.55</v>
      </c>
      <c r="V10" s="118">
        <v>6.75</v>
      </c>
      <c r="W10" s="118">
        <f t="shared" si="5"/>
        <v>24.95</v>
      </c>
      <c r="X10" s="118">
        <f t="shared" si="6"/>
        <v>6.75</v>
      </c>
      <c r="Y10" s="127">
        <f t="shared" si="7"/>
        <v>167.82222222222222</v>
      </c>
      <c r="Z10" s="90">
        <f t="shared" si="8"/>
        <v>9.535353535353536</v>
      </c>
    </row>
    <row r="11" spans="2:26" ht="18" customHeight="1">
      <c r="B11" s="123">
        <v>7</v>
      </c>
      <c r="C11" s="114" t="s">
        <v>137</v>
      </c>
      <c r="D11" s="115" t="s">
        <v>147</v>
      </c>
      <c r="E11" s="124">
        <v>22.1</v>
      </c>
      <c r="F11" s="124">
        <v>6.84</v>
      </c>
      <c r="G11" s="124">
        <v>18.25</v>
      </c>
      <c r="H11" s="124">
        <v>7.1</v>
      </c>
      <c r="I11" s="124">
        <v>24.4</v>
      </c>
      <c r="J11" s="124">
        <v>6.83</v>
      </c>
      <c r="K11" s="124">
        <v>22.75</v>
      </c>
      <c r="L11" s="124">
        <v>6.69</v>
      </c>
      <c r="M11" s="118">
        <f t="shared" si="0"/>
        <v>87.5</v>
      </c>
      <c r="N11" s="118">
        <f t="shared" si="1"/>
        <v>18.25</v>
      </c>
      <c r="O11" s="118">
        <f t="shared" si="2"/>
        <v>69.25</v>
      </c>
      <c r="P11" s="118">
        <f t="shared" si="3"/>
        <v>24.4</v>
      </c>
      <c r="Q11" s="118">
        <f t="shared" si="4"/>
        <v>6.69</v>
      </c>
      <c r="R11" s="125">
        <v>6</v>
      </c>
      <c r="S11" s="130"/>
      <c r="T11" s="118" t="s">
        <v>155</v>
      </c>
      <c r="U11" s="118">
        <v>12.05</v>
      </c>
      <c r="V11" s="118">
        <v>6.34</v>
      </c>
      <c r="W11" s="118">
        <f t="shared" si="5"/>
        <v>24.4</v>
      </c>
      <c r="X11" s="118">
        <f t="shared" si="6"/>
        <v>6.34</v>
      </c>
      <c r="Y11" s="127">
        <f t="shared" si="7"/>
        <v>178.67507886435334</v>
      </c>
      <c r="Z11" s="90">
        <f t="shared" si="8"/>
        <v>10.151993117292802</v>
      </c>
    </row>
    <row r="12" spans="2:26" ht="18" customHeight="1">
      <c r="B12" s="123">
        <v>8</v>
      </c>
      <c r="C12" s="114" t="s">
        <v>139</v>
      </c>
      <c r="D12" s="115" t="s">
        <v>147</v>
      </c>
      <c r="E12" s="124">
        <v>21.1</v>
      </c>
      <c r="F12" s="124">
        <v>6.69</v>
      </c>
      <c r="G12" s="124">
        <v>22.6</v>
      </c>
      <c r="H12" s="124">
        <v>6.78</v>
      </c>
      <c r="I12" s="124">
        <v>22.3</v>
      </c>
      <c r="J12" s="124">
        <v>6.82</v>
      </c>
      <c r="K12" s="124">
        <v>22.7</v>
      </c>
      <c r="L12" s="124">
        <v>6.71</v>
      </c>
      <c r="M12" s="118">
        <f t="shared" si="0"/>
        <v>88.7</v>
      </c>
      <c r="N12" s="118">
        <f t="shared" si="1"/>
        <v>21.1</v>
      </c>
      <c r="O12" s="118">
        <f t="shared" si="2"/>
        <v>67.6</v>
      </c>
      <c r="P12" s="118">
        <f t="shared" si="3"/>
        <v>22.7</v>
      </c>
      <c r="Q12" s="118">
        <f t="shared" si="4"/>
        <v>6.69</v>
      </c>
      <c r="R12" s="125">
        <v>8</v>
      </c>
      <c r="S12" s="130"/>
      <c r="T12" s="118" t="s">
        <v>156</v>
      </c>
      <c r="U12" s="118">
        <v>23.15</v>
      </c>
      <c r="V12" s="118">
        <v>7</v>
      </c>
      <c r="W12" s="118">
        <f t="shared" si="5"/>
        <v>23.15</v>
      </c>
      <c r="X12" s="118">
        <f t="shared" si="6"/>
        <v>6.69</v>
      </c>
      <c r="Y12" s="127">
        <f t="shared" si="7"/>
        <v>169.3273542600897</v>
      </c>
      <c r="Z12" s="90">
        <f t="shared" si="8"/>
        <v>9.62087240114146</v>
      </c>
    </row>
    <row r="13" spans="2:26" ht="18" customHeight="1">
      <c r="B13" s="123">
        <v>9</v>
      </c>
      <c r="C13" s="114" t="s">
        <v>140</v>
      </c>
      <c r="D13" s="115" t="s">
        <v>147</v>
      </c>
      <c r="E13" s="124">
        <v>19.7</v>
      </c>
      <c r="F13" s="124">
        <v>7.91</v>
      </c>
      <c r="G13" s="124">
        <v>17.25</v>
      </c>
      <c r="H13" s="124">
        <v>7.87</v>
      </c>
      <c r="I13" s="124">
        <v>20.8</v>
      </c>
      <c r="J13" s="124">
        <v>7.47</v>
      </c>
      <c r="K13" s="124">
        <v>22.05</v>
      </c>
      <c r="L13" s="124">
        <v>7.4</v>
      </c>
      <c r="M13" s="118">
        <f t="shared" si="0"/>
        <v>79.8</v>
      </c>
      <c r="N13" s="118">
        <f t="shared" si="1"/>
        <v>17.25</v>
      </c>
      <c r="O13" s="118">
        <f t="shared" si="2"/>
        <v>62.55</v>
      </c>
      <c r="P13" s="118">
        <f t="shared" si="3"/>
        <v>22.05</v>
      </c>
      <c r="Q13" s="118">
        <f t="shared" si="4"/>
        <v>7.4</v>
      </c>
      <c r="R13" s="125">
        <v>9</v>
      </c>
      <c r="S13" s="128"/>
      <c r="T13" s="118" t="s">
        <v>156</v>
      </c>
      <c r="U13" s="118">
        <v>21.1</v>
      </c>
      <c r="V13" s="118">
        <v>6.73</v>
      </c>
      <c r="W13" s="118">
        <f t="shared" si="5"/>
        <v>22.05</v>
      </c>
      <c r="X13" s="118">
        <f t="shared" si="6"/>
        <v>6.73</v>
      </c>
      <c r="Y13" s="127">
        <f t="shared" si="7"/>
        <v>168.32095096582466</v>
      </c>
      <c r="Z13" s="90">
        <f t="shared" si="8"/>
        <v>9.56369039578549</v>
      </c>
    </row>
    <row r="14" spans="2:26" ht="4.5" customHeight="1">
      <c r="B14" s="123"/>
      <c r="C14" s="114"/>
      <c r="D14" s="115"/>
      <c r="E14" s="124"/>
      <c r="F14" s="124"/>
      <c r="G14" s="124"/>
      <c r="H14" s="124"/>
      <c r="I14" s="124"/>
      <c r="J14" s="124"/>
      <c r="K14" s="124"/>
      <c r="L14" s="124"/>
      <c r="M14" s="118"/>
      <c r="N14" s="118"/>
      <c r="O14" s="118"/>
      <c r="P14" s="118"/>
      <c r="Q14" s="118"/>
      <c r="R14" s="125"/>
      <c r="S14" s="131"/>
      <c r="T14" s="118"/>
      <c r="U14" s="118"/>
      <c r="V14" s="118"/>
      <c r="W14" s="118"/>
      <c r="X14" s="118"/>
      <c r="Y14" s="127"/>
      <c r="Z14" s="90"/>
    </row>
    <row r="15" spans="2:26" ht="18" customHeight="1">
      <c r="B15" s="113">
        <v>1</v>
      </c>
      <c r="C15" s="114" t="s">
        <v>141</v>
      </c>
      <c r="D15" s="115" t="s">
        <v>150</v>
      </c>
      <c r="E15" s="132">
        <v>25.35</v>
      </c>
      <c r="F15" s="133">
        <v>6.55</v>
      </c>
      <c r="G15" s="132">
        <v>22.75</v>
      </c>
      <c r="H15" s="133">
        <v>7.15</v>
      </c>
      <c r="I15" s="132">
        <v>22.2</v>
      </c>
      <c r="J15" s="133">
        <v>6.93</v>
      </c>
      <c r="K15" s="132">
        <v>23.8</v>
      </c>
      <c r="L15" s="124">
        <v>7.14</v>
      </c>
      <c r="M15" s="118">
        <f t="shared" si="0"/>
        <v>94.1</v>
      </c>
      <c r="N15" s="118">
        <f t="shared" si="1"/>
        <v>22.2</v>
      </c>
      <c r="O15" s="118">
        <f t="shared" si="2"/>
        <v>71.89999999999999</v>
      </c>
      <c r="P15" s="118">
        <f t="shared" si="3"/>
        <v>25.35</v>
      </c>
      <c r="Q15" s="118">
        <f t="shared" si="4"/>
        <v>6.55</v>
      </c>
      <c r="R15" s="119">
        <v>1</v>
      </c>
      <c r="S15" s="120"/>
      <c r="T15" s="118" t="s">
        <v>154</v>
      </c>
      <c r="U15" s="118">
        <v>23.85</v>
      </c>
      <c r="V15" s="118">
        <v>6.92</v>
      </c>
      <c r="W15" s="134">
        <f t="shared" si="5"/>
        <v>25.35</v>
      </c>
      <c r="X15" s="134">
        <f t="shared" si="6"/>
        <v>6.55</v>
      </c>
      <c r="Y15" s="135">
        <f t="shared" si="7"/>
        <v>172.9465648854962</v>
      </c>
      <c r="Z15" s="90">
        <f t="shared" si="8"/>
        <v>9.826509368494103</v>
      </c>
    </row>
    <row r="16" spans="2:26" ht="18" customHeight="1">
      <c r="B16" s="123">
        <v>2</v>
      </c>
      <c r="C16" s="114" t="s">
        <v>142</v>
      </c>
      <c r="D16" s="115" t="s">
        <v>150</v>
      </c>
      <c r="E16" s="124">
        <v>18.9</v>
      </c>
      <c r="F16" s="124">
        <v>7.57</v>
      </c>
      <c r="G16" s="124">
        <v>18.45</v>
      </c>
      <c r="H16" s="124">
        <v>8.25</v>
      </c>
      <c r="I16" s="124">
        <v>22.1</v>
      </c>
      <c r="J16" s="124">
        <v>7.07</v>
      </c>
      <c r="K16" s="124">
        <v>22.8</v>
      </c>
      <c r="L16" s="124">
        <v>6.93</v>
      </c>
      <c r="M16" s="118">
        <f t="shared" si="0"/>
        <v>82.25</v>
      </c>
      <c r="N16" s="118">
        <f t="shared" si="1"/>
        <v>18.45</v>
      </c>
      <c r="O16" s="118">
        <f t="shared" si="2"/>
        <v>63.8</v>
      </c>
      <c r="P16" s="118">
        <f t="shared" si="3"/>
        <v>22.8</v>
      </c>
      <c r="Q16" s="118">
        <f t="shared" si="4"/>
        <v>6.93</v>
      </c>
      <c r="R16" s="125">
        <v>2</v>
      </c>
      <c r="S16" s="128"/>
      <c r="T16" s="118" t="s">
        <v>154</v>
      </c>
      <c r="U16" s="118">
        <v>22.95</v>
      </c>
      <c r="V16" s="118">
        <v>6.98</v>
      </c>
      <c r="W16" s="118">
        <f t="shared" si="5"/>
        <v>22.95</v>
      </c>
      <c r="X16" s="118">
        <f t="shared" si="6"/>
        <v>6.93</v>
      </c>
      <c r="Y16" s="127">
        <f t="shared" si="7"/>
        <v>163.46320346320348</v>
      </c>
      <c r="Z16" s="90">
        <f t="shared" si="8"/>
        <v>9.287682014954743</v>
      </c>
    </row>
    <row r="17" spans="2:26" ht="18" customHeight="1">
      <c r="B17" s="123">
        <v>3</v>
      </c>
      <c r="C17" s="114" t="s">
        <v>143</v>
      </c>
      <c r="D17" s="115" t="s">
        <v>150</v>
      </c>
      <c r="E17" s="124">
        <v>23.55</v>
      </c>
      <c r="F17" s="124">
        <v>7.07</v>
      </c>
      <c r="G17" s="124">
        <v>19.35</v>
      </c>
      <c r="H17" s="124">
        <v>7.63</v>
      </c>
      <c r="I17" s="124">
        <v>7</v>
      </c>
      <c r="J17" s="124">
        <v>7.16</v>
      </c>
      <c r="K17" s="124">
        <v>18.2</v>
      </c>
      <c r="L17" s="133">
        <v>6.86</v>
      </c>
      <c r="M17" s="118">
        <f t="shared" si="0"/>
        <v>68.10000000000001</v>
      </c>
      <c r="N17" s="118">
        <f t="shared" si="1"/>
        <v>7</v>
      </c>
      <c r="O17" s="118">
        <f t="shared" si="2"/>
        <v>61.10000000000001</v>
      </c>
      <c r="P17" s="118">
        <f t="shared" si="3"/>
        <v>23.55</v>
      </c>
      <c r="Q17" s="118">
        <f t="shared" si="4"/>
        <v>6.86</v>
      </c>
      <c r="R17" s="125">
        <v>3</v>
      </c>
      <c r="S17" s="130"/>
      <c r="T17" s="118" t="s">
        <v>154</v>
      </c>
      <c r="U17" s="118">
        <v>20.3</v>
      </c>
      <c r="V17" s="118">
        <v>7.42</v>
      </c>
      <c r="W17" s="118">
        <f t="shared" si="5"/>
        <v>23.55</v>
      </c>
      <c r="X17" s="118">
        <f t="shared" si="6"/>
        <v>6.86</v>
      </c>
      <c r="Y17" s="127">
        <f t="shared" si="7"/>
        <v>165.13119533527697</v>
      </c>
      <c r="Z17" s="90">
        <f t="shared" si="8"/>
        <v>9.382454280413464</v>
      </c>
    </row>
    <row r="18" spans="2:26" ht="18" customHeight="1">
      <c r="B18" s="123">
        <v>4</v>
      </c>
      <c r="C18" s="114" t="s">
        <v>144</v>
      </c>
      <c r="D18" s="115" t="s">
        <v>150</v>
      </c>
      <c r="E18" s="124">
        <v>19.25</v>
      </c>
      <c r="F18" s="124">
        <v>8.27</v>
      </c>
      <c r="G18" s="124">
        <v>18.4</v>
      </c>
      <c r="H18" s="124">
        <v>8.76</v>
      </c>
      <c r="I18" s="124">
        <v>18.6</v>
      </c>
      <c r="J18" s="124">
        <v>8.15</v>
      </c>
      <c r="K18" s="124">
        <v>19.8</v>
      </c>
      <c r="L18" s="124">
        <v>8.31</v>
      </c>
      <c r="M18" s="118">
        <f t="shared" si="0"/>
        <v>76.05</v>
      </c>
      <c r="N18" s="118">
        <f t="shared" si="1"/>
        <v>18.4</v>
      </c>
      <c r="O18" s="118">
        <f t="shared" si="2"/>
        <v>57.65</v>
      </c>
      <c r="P18" s="118">
        <f t="shared" si="3"/>
        <v>19.8</v>
      </c>
      <c r="Q18" s="118">
        <f t="shared" si="4"/>
        <v>8.15</v>
      </c>
      <c r="R18" s="125">
        <v>4</v>
      </c>
      <c r="S18" s="129"/>
      <c r="T18" s="118" t="s">
        <v>154</v>
      </c>
      <c r="U18" s="118">
        <v>19.1</v>
      </c>
      <c r="V18" s="118">
        <v>8.39</v>
      </c>
      <c r="W18" s="118">
        <f t="shared" si="5"/>
        <v>19.8</v>
      </c>
      <c r="X18" s="118">
        <f t="shared" si="6"/>
        <v>8.15</v>
      </c>
      <c r="Y18" s="127">
        <f t="shared" si="7"/>
        <v>138.99386503067484</v>
      </c>
      <c r="Z18" s="90">
        <f t="shared" si="8"/>
        <v>7.897378694924708</v>
      </c>
    </row>
    <row r="19" spans="2:26" ht="4.5" customHeight="1" thickBot="1">
      <c r="B19" s="136"/>
      <c r="C19" s="137"/>
      <c r="D19" s="138"/>
      <c r="E19" s="139"/>
      <c r="F19" s="139"/>
      <c r="G19" s="139"/>
      <c r="H19" s="139"/>
      <c r="I19" s="139"/>
      <c r="J19" s="139"/>
      <c r="K19" s="139"/>
      <c r="L19" s="139"/>
      <c r="M19" s="140"/>
      <c r="N19" s="140"/>
      <c r="O19" s="140"/>
      <c r="P19" s="140"/>
      <c r="Q19" s="140"/>
      <c r="R19" s="140"/>
      <c r="S19" s="140"/>
      <c r="T19" s="140"/>
      <c r="U19" s="140"/>
      <c r="V19" s="140"/>
      <c r="W19" s="140"/>
      <c r="X19" s="140"/>
      <c r="Y19" s="141"/>
      <c r="Z19" s="91"/>
    </row>
    <row r="20" spans="2:26" ht="13.5" thickTop="1">
      <c r="B20"/>
      <c r="C20"/>
      <c r="D20"/>
      <c r="E20" s="11"/>
      <c r="F20" s="11"/>
      <c r="G20" s="11"/>
      <c r="H20" s="11"/>
      <c r="I20" s="11"/>
      <c r="J20" s="11"/>
      <c r="K20" s="11"/>
      <c r="L20" s="11"/>
      <c r="M20"/>
      <c r="N20"/>
      <c r="O20"/>
      <c r="P20"/>
      <c r="Q20"/>
      <c r="R20"/>
      <c r="S20"/>
      <c r="T20"/>
      <c r="U20"/>
      <c r="V20"/>
      <c r="W20"/>
      <c r="X20"/>
      <c r="Y20"/>
      <c r="Z20"/>
    </row>
    <row r="21" spans="2:26" ht="15">
      <c r="B21"/>
      <c r="C21"/>
      <c r="D21" s="87" t="s">
        <v>149</v>
      </c>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2.75">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s="11"/>
      <c r="F59" s="11"/>
      <c r="G59" s="11"/>
      <c r="H59" s="11"/>
      <c r="I59" s="11"/>
      <c r="J59" s="11"/>
      <c r="K59" s="11"/>
      <c r="L59" s="11"/>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5.75" customHeight="1">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row r="501" spans="2:26" ht="12.75">
      <c r="B501"/>
      <c r="C501"/>
      <c r="D501"/>
      <c r="E501"/>
      <c r="F501"/>
      <c r="G501"/>
      <c r="H501"/>
      <c r="I501"/>
      <c r="J501"/>
      <c r="K501"/>
      <c r="L501"/>
      <c r="M501"/>
      <c r="N501"/>
      <c r="O501"/>
      <c r="P501"/>
      <c r="Q501"/>
      <c r="R501"/>
      <c r="S501"/>
      <c r="T501"/>
      <c r="U501"/>
      <c r="V501"/>
      <c r="W501"/>
      <c r="X501"/>
      <c r="Y501"/>
      <c r="Z501"/>
    </row>
  </sheetData>
  <sheetProtection/>
  <dataValidations count="2">
    <dataValidation type="decimal" allowBlank="1" showInputMessage="1" showErrorMessage="1" errorTitle="LAP TIME" error="The lap time is not within the limits set at the top of this sheet. Either correct the entry or reset the parameters" sqref="L5:L59 J5:J59 H5:H59 F5:F59">
      <formula1>$G$3</formula1>
      <formula2>#REF!</formula2>
    </dataValidation>
    <dataValidation type="decimal" allowBlank="1" showInputMessage="1" showErrorMessage="1" errorTitle="LAPS" error="The number of laps is not within the limits set at the top of this sheet. Either correct the entry or reset the parameters" sqref="K5:K59 I5:I59 G5:G59 E5:E59">
      <formula1>#REF!</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83</v>
      </c>
    </row>
    <row r="2" ht="5.25" customHeight="1"/>
    <row r="3" ht="78.75" customHeight="1">
      <c r="A3" s="82" t="s">
        <v>98</v>
      </c>
    </row>
    <row r="4" ht="128.25" customHeight="1">
      <c r="A4" s="82" t="s">
        <v>100</v>
      </c>
    </row>
    <row r="5" ht="17.25">
      <c r="A5" s="82" t="s">
        <v>99</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09"/>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81" t="s">
        <v>21</v>
      </c>
      <c r="D4" s="181"/>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78" t="s">
        <v>19</v>
      </c>
      <c r="M5" s="179"/>
      <c r="N5" s="180"/>
      <c r="O5" s="1"/>
      <c r="P5" s="8"/>
      <c r="Q5" s="40"/>
      <c r="R5" s="40"/>
      <c r="S5" s="10" t="s">
        <v>22</v>
      </c>
      <c r="T5"/>
      <c r="U5" s="24"/>
      <c r="V5" s="21"/>
      <c r="W5" s="22"/>
      <c r="X5" s="13"/>
      <c r="Y5" s="13"/>
      <c r="Z5" s="13"/>
      <c r="AA5" s="22"/>
      <c r="AB5" s="13"/>
      <c r="AC5" s="13"/>
      <c r="AD5" s="22"/>
      <c r="AE5" s="183"/>
      <c r="AF5" s="183"/>
      <c r="AG5" s="183"/>
      <c r="AH5" s="22"/>
      <c r="AI5" s="22"/>
      <c r="AJ5" s="13"/>
      <c r="AK5" s="13"/>
      <c r="AL5" s="26"/>
      <c r="AN5" s="24"/>
      <c r="AO5" s="21"/>
      <c r="AP5" s="22"/>
      <c r="AQ5" s="13"/>
      <c r="AR5" s="13"/>
      <c r="AS5" s="13"/>
      <c r="AT5" s="22"/>
      <c r="AU5" s="13"/>
      <c r="AV5" s="13"/>
      <c r="AW5" s="22"/>
      <c r="AX5" s="183"/>
      <c r="AY5" s="183"/>
      <c r="AZ5" s="183"/>
      <c r="BA5" s="22"/>
      <c r="BB5" s="22"/>
      <c r="BC5" s="13"/>
      <c r="BD5" s="13"/>
      <c r="BE5" s="26"/>
      <c r="BG5" s="24"/>
      <c r="BH5" s="21"/>
      <c r="BI5" s="22"/>
      <c r="BJ5" s="13"/>
      <c r="BK5" s="13"/>
      <c r="BL5" s="13"/>
      <c r="BM5" s="22"/>
      <c r="BN5" s="13"/>
      <c r="BO5" s="13"/>
      <c r="BP5" s="22"/>
      <c r="BQ5" s="183"/>
      <c r="BR5" s="183"/>
      <c r="BS5" s="183"/>
      <c r="BT5" s="22"/>
      <c r="BU5" s="22"/>
      <c r="BV5" s="13"/>
      <c r="BW5" s="13"/>
      <c r="BX5" s="26"/>
      <c r="BZ5" s="24"/>
      <c r="CA5" s="21"/>
      <c r="CB5" s="22"/>
      <c r="CC5" s="13"/>
      <c r="CD5" s="13"/>
      <c r="CE5" s="13"/>
      <c r="CF5" s="22"/>
      <c r="CG5" s="13"/>
      <c r="CH5" s="13"/>
      <c r="CI5" s="22"/>
      <c r="CJ5" s="183"/>
      <c r="CK5" s="183"/>
      <c r="CL5" s="183"/>
      <c r="CM5" s="22"/>
      <c r="CN5" s="22"/>
      <c r="CO5" s="13"/>
      <c r="CP5" s="13"/>
      <c r="CQ5" s="26"/>
      <c r="CS5" s="24"/>
      <c r="CT5" s="21"/>
      <c r="CU5" s="22"/>
      <c r="CV5" s="13"/>
      <c r="CW5" s="13"/>
      <c r="CX5" s="13"/>
      <c r="CY5" s="22"/>
      <c r="CZ5" s="13"/>
      <c r="DA5" s="13"/>
      <c r="DB5" s="22"/>
      <c r="DC5" s="183"/>
      <c r="DD5" s="183"/>
      <c r="DE5" s="183"/>
      <c r="DF5" s="22"/>
      <c r="DG5" s="22"/>
      <c r="DH5" s="13"/>
      <c r="DI5" s="13"/>
      <c r="DJ5" s="26"/>
      <c r="DL5" s="24"/>
      <c r="DM5" s="21"/>
      <c r="DN5" s="22"/>
      <c r="DO5" s="13"/>
      <c r="DP5" s="13"/>
      <c r="DQ5" s="13"/>
      <c r="DR5" s="22"/>
      <c r="DS5" s="13"/>
      <c r="DT5" s="13"/>
      <c r="DU5" s="22"/>
      <c r="DV5" s="183"/>
      <c r="DW5" s="183"/>
      <c r="DX5" s="183"/>
      <c r="DY5" s="22"/>
      <c r="DZ5" s="22"/>
      <c r="EA5" s="13"/>
      <c r="EB5" s="13"/>
      <c r="EC5" s="26"/>
      <c r="EE5" s="24"/>
      <c r="EF5" s="21"/>
      <c r="EG5" s="22"/>
      <c r="EH5" s="13"/>
      <c r="EI5" s="13"/>
      <c r="EJ5" s="13"/>
      <c r="EK5" s="22"/>
      <c r="EL5" s="13"/>
      <c r="EM5" s="13"/>
      <c r="EN5" s="22"/>
      <c r="EO5" s="183"/>
      <c r="EP5" s="183"/>
      <c r="EQ5" s="183"/>
      <c r="ER5" s="22"/>
      <c r="ES5" s="22"/>
      <c r="ET5" s="13"/>
      <c r="EU5" s="13"/>
      <c r="EV5" s="26"/>
      <c r="EX5" s="24"/>
      <c r="EY5" s="21"/>
      <c r="EZ5" s="22"/>
      <c r="FA5" s="13"/>
      <c r="FB5" s="13"/>
      <c r="FC5" s="13"/>
      <c r="FD5" s="22"/>
      <c r="FE5" s="13"/>
      <c r="FF5" s="13"/>
      <c r="FG5" s="22"/>
      <c r="FH5" s="183"/>
      <c r="FI5" s="183"/>
      <c r="FJ5" s="183"/>
      <c r="FK5" s="22"/>
      <c r="FL5" s="22"/>
      <c r="FM5" s="13"/>
      <c r="FN5" s="13"/>
      <c r="FO5" s="26"/>
      <c r="FQ5" s="24"/>
      <c r="FR5" s="21"/>
      <c r="FS5" s="22"/>
      <c r="FT5" s="13"/>
      <c r="FU5" s="13"/>
      <c r="FV5" s="13"/>
      <c r="FW5" s="22"/>
      <c r="FX5" s="13"/>
      <c r="FY5" s="13"/>
      <c r="FZ5" s="22"/>
      <c r="GA5" s="183"/>
      <c r="GB5" s="183"/>
      <c r="GC5" s="183"/>
      <c r="GD5" s="22"/>
      <c r="GE5" s="22"/>
      <c r="GF5" s="13"/>
      <c r="GG5" s="13"/>
      <c r="GH5" s="26"/>
      <c r="GJ5" s="24"/>
      <c r="GK5" s="21"/>
      <c r="GL5" s="22"/>
      <c r="GM5" s="13"/>
      <c r="GN5" s="13"/>
      <c r="GO5" s="13"/>
      <c r="GP5" s="22"/>
      <c r="GQ5" s="13"/>
      <c r="GR5" s="13"/>
      <c r="GS5" s="22"/>
      <c r="GT5" s="183"/>
      <c r="GU5" s="183"/>
      <c r="GV5" s="183"/>
      <c r="GW5" s="22"/>
      <c r="GX5" s="22"/>
      <c r="GY5" s="13"/>
      <c r="GZ5" s="13"/>
      <c r="HA5" s="26"/>
      <c r="HC5" s="24"/>
      <c r="HD5" s="21"/>
      <c r="HE5" s="22"/>
      <c r="HF5" s="13"/>
      <c r="HG5" s="13"/>
      <c r="HH5" s="13"/>
      <c r="HI5" s="22"/>
      <c r="HJ5" s="13"/>
      <c r="HK5" s="13"/>
      <c r="HL5" s="22"/>
      <c r="HM5" s="183"/>
      <c r="HN5" s="183"/>
      <c r="HO5" s="183"/>
      <c r="HP5" s="22"/>
      <c r="HQ5" s="22"/>
      <c r="HR5" s="13"/>
      <c r="HS5" s="13"/>
      <c r="HT5" s="26"/>
      <c r="HV5" s="24"/>
      <c r="HW5" s="21"/>
      <c r="HX5" s="22"/>
      <c r="HY5" s="13"/>
      <c r="HZ5" s="13"/>
      <c r="IA5" s="13"/>
      <c r="IB5" s="22"/>
      <c r="IC5" s="13"/>
      <c r="ID5" s="13"/>
      <c r="IE5" s="22"/>
      <c r="IF5" s="183"/>
      <c r="IG5" s="183"/>
      <c r="IH5" s="18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81" t="s">
        <v>48</v>
      </c>
      <c r="D9" s="181"/>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78" t="s">
        <v>19</v>
      </c>
      <c r="M10" s="179"/>
      <c r="N10" s="180"/>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81" t="s">
        <v>49</v>
      </c>
      <c r="D19" s="181"/>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78" t="s">
        <v>19</v>
      </c>
      <c r="M20" s="179"/>
      <c r="N20" s="180"/>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81" t="s">
        <v>38</v>
      </c>
      <c r="D29" s="181"/>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78" t="s">
        <v>19</v>
      </c>
      <c r="M30" s="179"/>
      <c r="N30" s="180"/>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81" t="s">
        <v>50</v>
      </c>
      <c r="D49" s="181"/>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78" t="s">
        <v>19</v>
      </c>
      <c r="M50" s="179"/>
      <c r="N50" s="180"/>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81" t="s">
        <v>54</v>
      </c>
      <c r="D159" s="181"/>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78" t="s">
        <v>19</v>
      </c>
      <c r="M160" s="179"/>
      <c r="N160" s="180"/>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81" t="s">
        <v>55</v>
      </c>
      <c r="D269" s="181"/>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78" t="s">
        <v>19</v>
      </c>
      <c r="M270" s="179"/>
      <c r="N270" s="180"/>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81" t="s">
        <v>61</v>
      </c>
      <c r="D379" s="181"/>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78" t="s">
        <v>19</v>
      </c>
      <c r="M380" s="179"/>
      <c r="N380" s="180"/>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82"/>
      <c r="D718" s="18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83"/>
      <c r="M719" s="183"/>
      <c r="N719" s="18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82"/>
      <c r="D778" s="18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83"/>
      <c r="M779" s="183"/>
      <c r="N779" s="18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82"/>
      <c r="D838" s="18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83"/>
      <c r="M839" s="183"/>
      <c r="N839" s="18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82"/>
      <c r="D898" s="18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83"/>
      <c r="M899" s="183"/>
      <c r="N899" s="18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82"/>
      <c r="D958" s="18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83"/>
      <c r="M959" s="183"/>
      <c r="N959" s="18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82"/>
      <c r="D1018" s="18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83"/>
      <c r="M1019" s="183"/>
      <c r="N1019" s="18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134</v>
      </c>
      <c r="B1" s="18" t="s">
        <v>120</v>
      </c>
      <c r="C1" s="11">
        <v>18.9</v>
      </c>
      <c r="D1" s="11">
        <v>7.57</v>
      </c>
      <c r="E1" s="11">
        <v>18.45</v>
      </c>
      <c r="F1" s="11">
        <v>8.25</v>
      </c>
      <c r="G1" s="11">
        <v>22.1</v>
      </c>
      <c r="H1" s="11">
        <v>7.07</v>
      </c>
      <c r="I1" s="11">
        <v>22.8</v>
      </c>
      <c r="J1" s="11">
        <v>6.93</v>
      </c>
      <c r="K1" s="17">
        <f aca="true" t="shared" si="0" ref="K1:K14">IF(((SUM(C1:J1))*100)&lt;&gt;INT((SUM(C1:J1)*100)),"Too many dec places","")</f>
      </c>
    </row>
    <row r="2" spans="1:11" ht="15">
      <c r="A2" t="s">
        <v>129</v>
      </c>
      <c r="B2" s="15" t="s">
        <v>128</v>
      </c>
      <c r="C2" s="11">
        <v>29.1</v>
      </c>
      <c r="D2" s="11">
        <v>5.18</v>
      </c>
      <c r="E2" s="11">
        <v>28.05</v>
      </c>
      <c r="F2" s="11">
        <v>5.04</v>
      </c>
      <c r="G2" s="11">
        <v>31.45</v>
      </c>
      <c r="H2" s="11">
        <v>5.31</v>
      </c>
      <c r="I2" s="11">
        <v>29.35</v>
      </c>
      <c r="J2" s="11">
        <v>5.47</v>
      </c>
      <c r="K2" s="17">
        <f t="shared" si="0"/>
      </c>
    </row>
    <row r="3" spans="1:11" ht="15">
      <c r="A3" t="s">
        <v>125</v>
      </c>
      <c r="B3" s="15" t="s">
        <v>123</v>
      </c>
      <c r="C3" s="11">
        <v>24.95</v>
      </c>
      <c r="D3" s="11">
        <v>6.85</v>
      </c>
      <c r="E3" s="11">
        <v>17.8</v>
      </c>
      <c r="F3" s="11">
        <v>8.55</v>
      </c>
      <c r="G3" s="11">
        <v>21.25</v>
      </c>
      <c r="H3" s="11">
        <v>7</v>
      </c>
      <c r="I3" s="11">
        <v>22</v>
      </c>
      <c r="J3" s="11">
        <v>7.77</v>
      </c>
      <c r="K3" s="17">
        <f t="shared" si="0"/>
      </c>
    </row>
    <row r="4" spans="1:11" ht="15">
      <c r="A4" t="s">
        <v>133</v>
      </c>
      <c r="B4" s="15" t="s">
        <v>123</v>
      </c>
      <c r="C4" s="11">
        <v>26.05</v>
      </c>
      <c r="D4" s="11">
        <v>6.05</v>
      </c>
      <c r="E4" s="11">
        <v>25.25</v>
      </c>
      <c r="F4" s="11">
        <v>6.47</v>
      </c>
      <c r="G4" s="11">
        <v>23.2</v>
      </c>
      <c r="H4" s="11">
        <v>6.15</v>
      </c>
      <c r="I4" s="11">
        <v>27.85</v>
      </c>
      <c r="J4" s="11">
        <v>6.04</v>
      </c>
      <c r="K4" s="17">
        <f t="shared" si="0"/>
      </c>
    </row>
    <row r="5" spans="1:11" ht="15">
      <c r="A5" t="s">
        <v>131</v>
      </c>
      <c r="B5" s="15" t="s">
        <v>120</v>
      </c>
      <c r="C5" s="11">
        <v>23.55</v>
      </c>
      <c r="D5" s="11">
        <v>7.07</v>
      </c>
      <c r="E5" s="11">
        <v>19.35</v>
      </c>
      <c r="F5" s="11">
        <v>7.63</v>
      </c>
      <c r="G5" s="11">
        <v>7</v>
      </c>
      <c r="H5" s="11">
        <v>7.16</v>
      </c>
      <c r="I5" s="11">
        <v>18.2</v>
      </c>
      <c r="J5" s="11">
        <v>6.86</v>
      </c>
      <c r="K5" s="17">
        <f t="shared" si="0"/>
      </c>
    </row>
    <row r="6" spans="1:11" ht="15">
      <c r="A6" t="s">
        <v>126</v>
      </c>
      <c r="B6" s="15" t="s">
        <v>123</v>
      </c>
      <c r="C6" s="11">
        <v>23.05</v>
      </c>
      <c r="D6" s="11">
        <v>6.33</v>
      </c>
      <c r="E6" s="11">
        <v>22.55</v>
      </c>
      <c r="F6" s="11">
        <v>7.14</v>
      </c>
      <c r="G6" s="11">
        <v>23</v>
      </c>
      <c r="H6" s="11">
        <v>6.48</v>
      </c>
      <c r="I6" s="11">
        <v>24.55</v>
      </c>
      <c r="J6" s="11">
        <v>6.66</v>
      </c>
      <c r="K6" s="17">
        <f t="shared" si="0"/>
      </c>
    </row>
    <row r="7" spans="1:11" ht="15">
      <c r="A7" t="s">
        <v>132</v>
      </c>
      <c r="B7" s="15" t="s">
        <v>123</v>
      </c>
      <c r="C7" s="11">
        <v>19.7</v>
      </c>
      <c r="D7" s="11">
        <v>7.91</v>
      </c>
      <c r="E7" s="11">
        <v>17.25</v>
      </c>
      <c r="F7" s="11">
        <v>7.87</v>
      </c>
      <c r="G7" s="11">
        <v>20.8</v>
      </c>
      <c r="H7" s="11">
        <v>7.47</v>
      </c>
      <c r="I7" s="11">
        <v>22.05</v>
      </c>
      <c r="J7" s="11">
        <v>7.4</v>
      </c>
      <c r="K7" s="17">
        <f t="shared" si="0"/>
      </c>
    </row>
    <row r="8" spans="1:11" ht="15">
      <c r="A8" t="s">
        <v>122</v>
      </c>
      <c r="B8" s="15" t="s">
        <v>123</v>
      </c>
      <c r="C8" s="11">
        <v>21.1</v>
      </c>
      <c r="D8" s="11">
        <v>6.69</v>
      </c>
      <c r="E8" s="11">
        <v>22.6</v>
      </c>
      <c r="F8" s="11">
        <v>6.78</v>
      </c>
      <c r="G8" s="11">
        <v>22.3</v>
      </c>
      <c r="H8" s="11">
        <v>6.82</v>
      </c>
      <c r="I8" s="11">
        <v>22.7</v>
      </c>
      <c r="J8" s="11">
        <v>6.71</v>
      </c>
      <c r="K8" s="17">
        <f t="shared" si="0"/>
      </c>
    </row>
    <row r="9" spans="1:11" ht="15">
      <c r="A9" t="s">
        <v>130</v>
      </c>
      <c r="B9" s="15" t="s">
        <v>128</v>
      </c>
      <c r="C9" s="11">
        <v>31.25</v>
      </c>
      <c r="D9" s="11">
        <v>4.51</v>
      </c>
      <c r="E9" s="11">
        <v>37.15</v>
      </c>
      <c r="F9" s="11">
        <v>4.6</v>
      </c>
      <c r="G9" s="11">
        <v>37.1</v>
      </c>
      <c r="H9" s="11">
        <v>4.46</v>
      </c>
      <c r="I9" s="11">
        <v>32</v>
      </c>
      <c r="J9" s="11">
        <v>4.63</v>
      </c>
      <c r="K9" s="17">
        <f t="shared" si="0"/>
      </c>
    </row>
    <row r="10" spans="1:11" ht="15">
      <c r="A10" t="s">
        <v>121</v>
      </c>
      <c r="B10" s="15" t="s">
        <v>120</v>
      </c>
      <c r="C10" s="11">
        <v>19.25</v>
      </c>
      <c r="D10" s="11">
        <v>8.27</v>
      </c>
      <c r="E10" s="11">
        <v>18.4</v>
      </c>
      <c r="F10" s="11">
        <v>8.76</v>
      </c>
      <c r="G10" s="11">
        <v>18.6</v>
      </c>
      <c r="H10" s="11">
        <v>8.15</v>
      </c>
      <c r="I10" s="11">
        <v>19.8</v>
      </c>
      <c r="J10" s="11">
        <v>8.31</v>
      </c>
      <c r="K10" s="17">
        <f t="shared" si="0"/>
      </c>
    </row>
    <row r="11" spans="1:11" ht="15">
      <c r="A11" t="s">
        <v>127</v>
      </c>
      <c r="B11" s="15" t="s">
        <v>128</v>
      </c>
      <c r="C11" s="11">
        <v>27.2</v>
      </c>
      <c r="D11" s="11">
        <v>5.93</v>
      </c>
      <c r="E11" s="11">
        <v>25.2</v>
      </c>
      <c r="F11" s="11">
        <v>6.06</v>
      </c>
      <c r="G11" s="11">
        <v>25.9</v>
      </c>
      <c r="H11" s="11">
        <v>6.57</v>
      </c>
      <c r="I11" s="11">
        <v>25.75</v>
      </c>
      <c r="J11" s="11">
        <v>6.03</v>
      </c>
      <c r="K11" s="17">
        <f t="shared" si="0"/>
      </c>
    </row>
    <row r="12" spans="1:11" ht="15">
      <c r="A12" t="s">
        <v>119</v>
      </c>
      <c r="B12" s="15" t="s">
        <v>120</v>
      </c>
      <c r="C12" s="11">
        <v>25.35</v>
      </c>
      <c r="D12" s="11">
        <v>6.55</v>
      </c>
      <c r="E12" s="11">
        <v>22.75</v>
      </c>
      <c r="F12" s="11">
        <v>7.15</v>
      </c>
      <c r="G12" s="11">
        <v>22.2</v>
      </c>
      <c r="H12" s="11">
        <v>6.93</v>
      </c>
      <c r="I12" s="11">
        <v>23.8</v>
      </c>
      <c r="J12" s="11">
        <v>7.14</v>
      </c>
      <c r="K12" s="17">
        <f t="shared" si="0"/>
      </c>
    </row>
    <row r="13" spans="1:11" ht="15">
      <c r="A13" t="s">
        <v>63</v>
      </c>
      <c r="B13" s="15"/>
      <c r="C13" s="11">
        <v>0</v>
      </c>
      <c r="D13" s="11">
        <v>0</v>
      </c>
      <c r="E13" s="11">
        <v>0</v>
      </c>
      <c r="F13" s="11">
        <v>0</v>
      </c>
      <c r="G13" s="11">
        <v>0</v>
      </c>
      <c r="H13" s="11">
        <v>0</v>
      </c>
      <c r="I13" s="11">
        <v>0</v>
      </c>
      <c r="J13" s="11">
        <v>0</v>
      </c>
      <c r="K13" s="17">
        <f t="shared" si="0"/>
      </c>
    </row>
    <row r="14" spans="1:11" ht="15">
      <c r="A14" t="s">
        <v>124</v>
      </c>
      <c r="B14" s="15" t="s">
        <v>123</v>
      </c>
      <c r="C14" s="11">
        <v>22.1</v>
      </c>
      <c r="D14" s="11">
        <v>6.84</v>
      </c>
      <c r="E14" s="11">
        <v>18.25</v>
      </c>
      <c r="F14" s="11">
        <v>7.1</v>
      </c>
      <c r="G14" s="11">
        <v>24.4</v>
      </c>
      <c r="H14" s="11">
        <v>6.83</v>
      </c>
      <c r="I14" s="11">
        <v>22.75</v>
      </c>
      <c r="J14" s="11">
        <v>6.69</v>
      </c>
      <c r="K14" s="17">
        <f t="shared" si="0"/>
      </c>
    </row>
    <row r="15" spans="3:11" ht="12.75">
      <c r="C15" s="11"/>
      <c r="D15" s="11"/>
      <c r="E15" s="11"/>
      <c r="F15" s="11"/>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8"/>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73</v>
      </c>
      <c r="X3" s="58">
        <v>94.4</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75</v>
      </c>
      <c r="X4" s="54" t="s">
        <v>74</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87" t="s">
        <v>28</v>
      </c>
      <c r="E1" s="187"/>
      <c r="F1" s="31"/>
      <c r="G1" s="187" t="s">
        <v>29</v>
      </c>
      <c r="H1" s="187"/>
    </row>
    <row r="2" spans="4:18" ht="12.75">
      <c r="D2" s="31" t="s">
        <v>30</v>
      </c>
      <c r="E2" s="31" t="s">
        <v>31</v>
      </c>
      <c r="F2" s="31"/>
      <c r="G2" s="31" t="s">
        <v>30</v>
      </c>
      <c r="H2" s="31" t="s">
        <v>31</v>
      </c>
      <c r="R2"/>
    </row>
    <row r="3" spans="4:8" ht="12.75">
      <c r="D3" s="11">
        <v>2</v>
      </c>
      <c r="E3" s="11">
        <v>50</v>
      </c>
      <c r="G3" s="11">
        <v>1</v>
      </c>
      <c r="H3" s="11">
        <v>25</v>
      </c>
    </row>
    <row r="4" spans="2:17" ht="18" customHeight="1">
      <c r="B4" s="33">
        <v>14</v>
      </c>
      <c r="C4" s="33" t="s">
        <v>51</v>
      </c>
      <c r="D4" s="43"/>
      <c r="E4" s="44"/>
      <c r="F4" s="45"/>
      <c r="G4" s="43"/>
      <c r="H4" s="45"/>
      <c r="I4" s="43"/>
      <c r="J4" s="46"/>
      <c r="K4" s="43"/>
      <c r="L4" s="45"/>
      <c r="M4" s="43"/>
      <c r="N4" s="46"/>
      <c r="O4" s="43"/>
      <c r="P4" s="45"/>
      <c r="Q4" s="43"/>
    </row>
    <row r="5" spans="1:18" ht="12.75">
      <c r="A5" s="29" t="s">
        <v>27</v>
      </c>
      <c r="B5" s="29" t="s">
        <v>20</v>
      </c>
      <c r="C5" s="174"/>
      <c r="D5" s="175"/>
      <c r="E5" s="176"/>
      <c r="G5" s="177"/>
      <c r="H5" s="175"/>
      <c r="I5" s="176"/>
      <c r="K5" s="171"/>
      <c r="L5" s="172"/>
      <c r="M5" s="173"/>
      <c r="O5" s="184"/>
      <c r="P5" s="185"/>
      <c r="Q5" s="186"/>
      <c r="R5" s="29" t="s">
        <v>76</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132</v>
      </c>
      <c r="D7" s="11">
        <v>19.7</v>
      </c>
      <c r="E7" s="11">
        <v>7.91</v>
      </c>
      <c r="F7" s="13"/>
      <c r="G7" t="s">
        <v>126</v>
      </c>
      <c r="H7" s="11">
        <v>22.55</v>
      </c>
      <c r="I7" s="11">
        <v>7.14</v>
      </c>
      <c r="J7" s="22"/>
      <c r="K7" t="s">
        <v>122</v>
      </c>
      <c r="L7" s="11">
        <v>22.3</v>
      </c>
      <c r="M7" s="11">
        <v>6.82</v>
      </c>
      <c r="N7" s="22"/>
      <c r="O7" t="s">
        <v>129</v>
      </c>
      <c r="P7" s="11">
        <v>29.35</v>
      </c>
      <c r="Q7" s="11">
        <v>5.47</v>
      </c>
      <c r="R7" s="17">
        <f>IF(((SUM(D7:Q7))*100)&lt;&gt;INT((SUM(D7:Q7)*100)),"Too many dec places","")</f>
      </c>
      <c r="S7" s="20"/>
      <c r="T7" s="20"/>
      <c r="U7" s="20"/>
      <c r="V7" s="20"/>
      <c r="W7" s="20"/>
      <c r="X7" s="20"/>
      <c r="Y7" s="20"/>
      <c r="Z7" s="20"/>
      <c r="AA7" s="20"/>
      <c r="AB7" s="20"/>
      <c r="AC7" s="20"/>
      <c r="AD7" s="20"/>
      <c r="AE7" s="20"/>
    </row>
    <row r="8" spans="1:31" ht="12.75">
      <c r="A8" s="3" t="str">
        <f aca="true" t="shared" si="0" ref="A8:A20">IF(MIN(D8,E8,H8,I8,L8:M8,P8,Q8)&gt;=0.01,"OK","")</f>
        <v>OK</v>
      </c>
      <c r="B8" s="21">
        <v>2</v>
      </c>
      <c r="C8" t="s">
        <v>129</v>
      </c>
      <c r="D8" s="11">
        <v>29.1</v>
      </c>
      <c r="E8" s="11">
        <v>5.18</v>
      </c>
      <c r="F8" s="13"/>
      <c r="G8" t="s">
        <v>132</v>
      </c>
      <c r="H8" s="11">
        <v>17.25</v>
      </c>
      <c r="I8" s="11">
        <v>7.87</v>
      </c>
      <c r="J8" s="22"/>
      <c r="K8" t="s">
        <v>126</v>
      </c>
      <c r="L8" s="11">
        <v>23</v>
      </c>
      <c r="M8" s="11">
        <v>6.48</v>
      </c>
      <c r="N8" s="22"/>
      <c r="O8" t="s">
        <v>122</v>
      </c>
      <c r="P8" s="11">
        <v>22.7</v>
      </c>
      <c r="Q8" s="11">
        <v>6.71</v>
      </c>
      <c r="R8" s="17">
        <f aca="true" t="shared" si="1" ref="R8:R20">IF(((SUM(D8:Q8))*100)&lt;&gt;INT((SUM(D8:Q8)*100)),"Too many dec places","")</f>
      </c>
      <c r="S8" s="20"/>
      <c r="T8" s="20"/>
      <c r="U8" s="20"/>
      <c r="V8" s="20"/>
      <c r="W8" s="20"/>
      <c r="X8" s="20"/>
      <c r="Y8" s="20"/>
      <c r="Z8" s="20"/>
      <c r="AA8" s="20"/>
      <c r="AB8" s="20"/>
      <c r="AC8" s="20"/>
      <c r="AD8" s="20"/>
      <c r="AE8" s="20"/>
    </row>
    <row r="9" spans="1:31" ht="12.75">
      <c r="A9" s="3" t="str">
        <f t="shared" si="0"/>
        <v>OK</v>
      </c>
      <c r="B9" s="21">
        <v>3</v>
      </c>
      <c r="C9" t="s">
        <v>134</v>
      </c>
      <c r="D9" s="11">
        <v>18.9</v>
      </c>
      <c r="E9" s="11">
        <v>7.57</v>
      </c>
      <c r="F9" s="13"/>
      <c r="G9" t="s">
        <v>124</v>
      </c>
      <c r="H9" s="11">
        <v>18.25</v>
      </c>
      <c r="I9" s="11">
        <v>7.1</v>
      </c>
      <c r="J9" s="22"/>
      <c r="K9" t="s">
        <v>119</v>
      </c>
      <c r="L9" s="11">
        <v>22.2</v>
      </c>
      <c r="M9" s="11">
        <v>6.93</v>
      </c>
      <c r="N9" s="22"/>
      <c r="O9" t="s">
        <v>125</v>
      </c>
      <c r="P9" s="11">
        <v>22</v>
      </c>
      <c r="Q9" s="11">
        <v>7.77</v>
      </c>
      <c r="R9" s="17">
        <f t="shared" si="1"/>
      </c>
      <c r="S9" s="20"/>
      <c r="T9" s="20"/>
      <c r="U9" s="20"/>
      <c r="V9" s="20"/>
      <c r="W9" s="20"/>
      <c r="X9" s="20"/>
      <c r="Y9" s="20"/>
      <c r="Z9" s="20"/>
      <c r="AA9" s="20"/>
      <c r="AB9" s="20"/>
      <c r="AC9" s="20"/>
      <c r="AD9" s="20"/>
      <c r="AE9" s="20"/>
    </row>
    <row r="10" spans="1:31" ht="12.75">
      <c r="A10" s="3" t="str">
        <f t="shared" si="0"/>
        <v>OK</v>
      </c>
      <c r="B10" s="21">
        <v>4</v>
      </c>
      <c r="C10" t="s">
        <v>125</v>
      </c>
      <c r="D10" s="11">
        <v>24.95</v>
      </c>
      <c r="E10" s="11">
        <v>6.85</v>
      </c>
      <c r="F10" s="13"/>
      <c r="G10" t="s">
        <v>134</v>
      </c>
      <c r="H10" s="11">
        <v>18.45</v>
      </c>
      <c r="I10" s="11">
        <v>8.25</v>
      </c>
      <c r="J10" s="22"/>
      <c r="K10" t="s">
        <v>124</v>
      </c>
      <c r="L10" s="11">
        <v>24.4</v>
      </c>
      <c r="M10" s="11">
        <v>6.83</v>
      </c>
      <c r="N10" s="22"/>
      <c r="O10" t="s">
        <v>119</v>
      </c>
      <c r="P10" s="11">
        <v>23.8</v>
      </c>
      <c r="Q10" s="11">
        <v>7.14</v>
      </c>
      <c r="R10" s="17">
        <f t="shared" si="1"/>
      </c>
      <c r="S10" s="20"/>
      <c r="T10" s="20"/>
      <c r="U10" s="20"/>
      <c r="V10" s="20"/>
      <c r="W10" s="20"/>
      <c r="X10" s="20"/>
      <c r="Y10" s="20"/>
      <c r="Z10" s="20"/>
      <c r="AA10" s="20"/>
      <c r="AB10" s="20"/>
      <c r="AC10" s="20"/>
      <c r="AD10" s="20"/>
      <c r="AE10" s="20"/>
    </row>
    <row r="11" spans="1:37" ht="12.75">
      <c r="A11" s="3">
        <f t="shared" si="0"/>
      </c>
      <c r="B11" s="21">
        <v>5</v>
      </c>
      <c r="C11" t="s">
        <v>127</v>
      </c>
      <c r="D11" s="11">
        <v>27.2</v>
      </c>
      <c r="E11" s="11">
        <v>5.93</v>
      </c>
      <c r="F11" s="13"/>
      <c r="G11" t="s">
        <v>133</v>
      </c>
      <c r="H11" s="11">
        <v>25.25</v>
      </c>
      <c r="I11" s="11">
        <v>6.47</v>
      </c>
      <c r="J11" s="22"/>
      <c r="K11" t="s">
        <v>121</v>
      </c>
      <c r="L11" s="11">
        <v>18.6</v>
      </c>
      <c r="M11" s="11">
        <v>8.15</v>
      </c>
      <c r="N11" s="22"/>
      <c r="O11" t="s">
        <v>63</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11">
        <v>0</v>
      </c>
      <c r="F12" s="13"/>
      <c r="G12" t="s">
        <v>127</v>
      </c>
      <c r="H12" s="11">
        <v>25.2</v>
      </c>
      <c r="I12" s="11">
        <v>6.06</v>
      </c>
      <c r="J12" s="22"/>
      <c r="K12" t="s">
        <v>133</v>
      </c>
      <c r="L12" s="11">
        <v>23.2</v>
      </c>
      <c r="M12" s="11">
        <v>6.15</v>
      </c>
      <c r="N12" s="22"/>
      <c r="O12" t="s">
        <v>121</v>
      </c>
      <c r="P12" s="11">
        <v>19.8</v>
      </c>
      <c r="Q12" s="11">
        <v>8.31</v>
      </c>
      <c r="R12" s="17">
        <f t="shared" si="1"/>
      </c>
      <c r="S12" s="20"/>
      <c r="T12" s="20"/>
      <c r="U12" s="20"/>
      <c r="V12" s="20"/>
      <c r="W12" s="20"/>
      <c r="X12" s="20"/>
      <c r="Y12" s="20"/>
      <c r="Z12" s="20"/>
      <c r="AA12" s="20"/>
      <c r="AB12" s="20"/>
      <c r="AC12" s="20"/>
      <c r="AD12" s="20"/>
      <c r="AE12" s="20"/>
    </row>
    <row r="13" spans="1:31" ht="12.75">
      <c r="A13" s="3" t="str">
        <f t="shared" si="0"/>
        <v>OK</v>
      </c>
      <c r="B13" s="21">
        <v>7</v>
      </c>
      <c r="C13" t="s">
        <v>131</v>
      </c>
      <c r="D13" s="11">
        <v>23.55</v>
      </c>
      <c r="E13" s="11">
        <v>7.07</v>
      </c>
      <c r="F13" s="13"/>
      <c r="G13" t="s">
        <v>130</v>
      </c>
      <c r="H13" s="11">
        <v>37.15</v>
      </c>
      <c r="I13" s="11">
        <v>4.6</v>
      </c>
      <c r="J13" s="22"/>
      <c r="K13" t="s">
        <v>132</v>
      </c>
      <c r="L13" s="11">
        <v>20.8</v>
      </c>
      <c r="M13" s="11">
        <v>7.47</v>
      </c>
      <c r="N13" s="22"/>
      <c r="O13" t="s">
        <v>126</v>
      </c>
      <c r="P13" s="11">
        <v>24.55</v>
      </c>
      <c r="Q13" s="11">
        <v>6.66</v>
      </c>
      <c r="R13" s="17">
        <f t="shared" si="1"/>
      </c>
      <c r="S13" s="20"/>
      <c r="T13" s="20"/>
      <c r="U13" s="20"/>
      <c r="V13" s="20"/>
      <c r="W13" s="20"/>
      <c r="X13" s="20"/>
      <c r="Y13" s="20"/>
      <c r="Z13" s="20"/>
      <c r="AA13" s="20"/>
      <c r="AB13" s="20"/>
      <c r="AC13" s="20"/>
      <c r="AD13" s="20"/>
      <c r="AE13" s="20"/>
    </row>
    <row r="14" spans="1:31" ht="12.75">
      <c r="A14" s="3" t="str">
        <f t="shared" si="0"/>
        <v>OK</v>
      </c>
      <c r="B14" s="21">
        <v>8</v>
      </c>
      <c r="C14" t="s">
        <v>126</v>
      </c>
      <c r="D14" s="11">
        <v>23.05</v>
      </c>
      <c r="E14" s="11">
        <v>6.33</v>
      </c>
      <c r="F14" s="13"/>
      <c r="G14" t="s">
        <v>131</v>
      </c>
      <c r="H14" s="11">
        <v>19.35</v>
      </c>
      <c r="I14" s="11">
        <v>7.63</v>
      </c>
      <c r="J14" s="22"/>
      <c r="K14" t="s">
        <v>130</v>
      </c>
      <c r="L14" s="11">
        <v>37.1</v>
      </c>
      <c r="M14" s="11">
        <v>4.46</v>
      </c>
      <c r="N14" s="22"/>
      <c r="O14" t="s">
        <v>132</v>
      </c>
      <c r="P14" s="11">
        <v>22.05</v>
      </c>
      <c r="Q14" s="11">
        <v>7.4</v>
      </c>
      <c r="R14" s="17">
        <f t="shared" si="1"/>
      </c>
      <c r="S14" s="20"/>
      <c r="T14" s="20"/>
      <c r="U14" s="20"/>
      <c r="V14" s="20"/>
      <c r="W14" s="20"/>
      <c r="X14" s="20"/>
      <c r="Y14" s="20"/>
      <c r="Z14" s="20"/>
      <c r="AA14" s="20"/>
      <c r="AB14" s="20"/>
      <c r="AC14" s="20"/>
      <c r="AD14" s="20"/>
      <c r="AE14" s="20"/>
    </row>
    <row r="15" spans="1:31" ht="12.75">
      <c r="A15" s="3" t="str">
        <f t="shared" si="0"/>
        <v>OK</v>
      </c>
      <c r="B15" s="21">
        <v>9</v>
      </c>
      <c r="C15" t="s">
        <v>122</v>
      </c>
      <c r="D15" s="11">
        <v>21.1</v>
      </c>
      <c r="E15" s="11">
        <v>6.69</v>
      </c>
      <c r="F15" s="13"/>
      <c r="G15" t="s">
        <v>129</v>
      </c>
      <c r="H15" s="11">
        <v>28.05</v>
      </c>
      <c r="I15" s="11">
        <v>5.04</v>
      </c>
      <c r="J15" s="22"/>
      <c r="K15" t="s">
        <v>131</v>
      </c>
      <c r="L15" s="11">
        <v>7</v>
      </c>
      <c r="M15" s="11">
        <v>7.16</v>
      </c>
      <c r="N15" s="22"/>
      <c r="O15" t="s">
        <v>130</v>
      </c>
      <c r="P15" s="11">
        <v>32</v>
      </c>
      <c r="Q15" s="11">
        <v>4.63</v>
      </c>
      <c r="R15" s="17">
        <f t="shared" si="1"/>
      </c>
      <c r="S15" s="20"/>
      <c r="T15" s="20"/>
      <c r="U15" s="20"/>
      <c r="V15" s="20"/>
      <c r="W15" s="20"/>
      <c r="X15" s="20"/>
      <c r="Y15" s="20"/>
      <c r="Z15" s="20"/>
      <c r="AA15" s="20"/>
      <c r="AB15" s="20"/>
      <c r="AC15" s="20"/>
      <c r="AD15" s="20"/>
      <c r="AE15" s="20"/>
    </row>
    <row r="16" spans="1:31" ht="12.75">
      <c r="A16" s="3" t="str">
        <f t="shared" si="0"/>
        <v>OK</v>
      </c>
      <c r="B16" s="21">
        <v>10</v>
      </c>
      <c r="C16" t="s">
        <v>130</v>
      </c>
      <c r="D16" s="11">
        <v>31.25</v>
      </c>
      <c r="E16" s="11">
        <v>4.51</v>
      </c>
      <c r="F16" s="13"/>
      <c r="G16" t="s">
        <v>122</v>
      </c>
      <c r="H16" s="11">
        <v>22.6</v>
      </c>
      <c r="I16" s="11">
        <v>6.78</v>
      </c>
      <c r="J16" s="22"/>
      <c r="K16" t="s">
        <v>129</v>
      </c>
      <c r="L16" s="11">
        <v>31.45</v>
      </c>
      <c r="M16" s="11">
        <v>5.31</v>
      </c>
      <c r="N16" s="22"/>
      <c r="O16" t="s">
        <v>131</v>
      </c>
      <c r="P16" s="11">
        <v>18.2</v>
      </c>
      <c r="Q16" s="11">
        <v>6.86</v>
      </c>
      <c r="R16" s="17">
        <f t="shared" si="1"/>
      </c>
      <c r="S16" s="20"/>
      <c r="T16" s="20"/>
      <c r="U16" s="20"/>
      <c r="V16" s="20"/>
      <c r="W16" s="20"/>
      <c r="X16" s="20"/>
      <c r="Y16" s="20"/>
      <c r="Z16" s="20"/>
      <c r="AA16" s="20"/>
      <c r="AB16" s="20"/>
      <c r="AC16" s="20"/>
      <c r="AD16" s="20"/>
      <c r="AE16" s="20"/>
    </row>
    <row r="17" spans="1:31" ht="12.75">
      <c r="A17" s="3">
        <f t="shared" si="0"/>
      </c>
      <c r="B17" s="21">
        <v>11</v>
      </c>
      <c r="C17" t="s">
        <v>119</v>
      </c>
      <c r="D17" s="11">
        <v>25.35</v>
      </c>
      <c r="E17" s="11">
        <v>6.55</v>
      </c>
      <c r="F17" s="13"/>
      <c r="G17" t="s">
        <v>63</v>
      </c>
      <c r="H17" s="11">
        <v>0</v>
      </c>
      <c r="I17" s="11">
        <v>0</v>
      </c>
      <c r="J17" s="22"/>
      <c r="K17" t="s">
        <v>134</v>
      </c>
      <c r="L17" s="11">
        <v>22.1</v>
      </c>
      <c r="M17" s="11">
        <v>7.07</v>
      </c>
      <c r="N17" s="22"/>
      <c r="O17" t="s">
        <v>133</v>
      </c>
      <c r="P17" s="11">
        <v>27.85</v>
      </c>
      <c r="Q17" s="11">
        <v>6.04</v>
      </c>
      <c r="R17" s="17">
        <f t="shared" si="1"/>
      </c>
      <c r="S17" s="20"/>
      <c r="T17" s="20"/>
      <c r="U17" s="20"/>
      <c r="V17" s="20"/>
      <c r="W17" s="20"/>
      <c r="X17" s="20"/>
      <c r="Y17" s="20"/>
      <c r="Z17" s="20"/>
      <c r="AA17" s="20"/>
      <c r="AB17" s="20"/>
      <c r="AC17" s="20"/>
      <c r="AD17" s="20"/>
      <c r="AE17" s="20"/>
    </row>
    <row r="18" spans="1:31" ht="12.75">
      <c r="A18" s="3">
        <f t="shared" si="0"/>
      </c>
      <c r="B18" s="21">
        <v>12</v>
      </c>
      <c r="C18" t="s">
        <v>133</v>
      </c>
      <c r="D18" s="11">
        <v>26.05</v>
      </c>
      <c r="E18" s="11">
        <v>6.05</v>
      </c>
      <c r="F18" s="13"/>
      <c r="G18" t="s">
        <v>119</v>
      </c>
      <c r="H18" s="11">
        <v>22.75</v>
      </c>
      <c r="I18" s="11">
        <v>7.15</v>
      </c>
      <c r="J18" s="22"/>
      <c r="K18" t="s">
        <v>63</v>
      </c>
      <c r="L18" s="11">
        <v>0</v>
      </c>
      <c r="M18" s="11">
        <v>0</v>
      </c>
      <c r="N18" s="22"/>
      <c r="O18" t="s">
        <v>134</v>
      </c>
      <c r="P18" s="11">
        <v>22.8</v>
      </c>
      <c r="Q18" s="11">
        <v>6.93</v>
      </c>
      <c r="R18" s="17">
        <f t="shared" si="1"/>
      </c>
      <c r="S18" s="20"/>
      <c r="T18" s="20"/>
      <c r="U18" s="20"/>
      <c r="V18" s="20"/>
      <c r="W18" s="20"/>
      <c r="X18" s="20"/>
      <c r="Y18" s="20"/>
      <c r="Z18" s="20"/>
      <c r="AA18" s="20"/>
      <c r="AB18" s="20"/>
      <c r="AC18" s="20"/>
      <c r="AD18" s="20"/>
      <c r="AE18" s="20"/>
    </row>
    <row r="19" spans="1:31" ht="12.75">
      <c r="A19" s="3" t="str">
        <f t="shared" si="0"/>
        <v>OK</v>
      </c>
      <c r="B19" s="21">
        <v>13</v>
      </c>
      <c r="C19" t="s">
        <v>121</v>
      </c>
      <c r="D19" s="11">
        <v>19.25</v>
      </c>
      <c r="E19" s="11">
        <v>8.27</v>
      </c>
      <c r="F19" s="13"/>
      <c r="G19" t="s">
        <v>125</v>
      </c>
      <c r="H19" s="11">
        <v>17.8</v>
      </c>
      <c r="I19" s="11">
        <v>8.55</v>
      </c>
      <c r="J19" s="22"/>
      <c r="K19" t="s">
        <v>127</v>
      </c>
      <c r="L19" s="11">
        <v>25.9</v>
      </c>
      <c r="M19" s="11">
        <v>6.57</v>
      </c>
      <c r="N19" s="22"/>
      <c r="O19" t="s">
        <v>124</v>
      </c>
      <c r="P19" s="11">
        <v>22.75</v>
      </c>
      <c r="Q19" s="11">
        <v>6.69</v>
      </c>
      <c r="R19" s="17">
        <f t="shared" si="1"/>
      </c>
      <c r="S19" s="20"/>
      <c r="T19" s="20"/>
      <c r="U19" s="20"/>
      <c r="V19" s="20"/>
      <c r="W19" s="20"/>
      <c r="X19" s="20"/>
      <c r="Y19" s="20"/>
      <c r="Z19" s="20"/>
      <c r="AA19" s="20"/>
      <c r="AB19" s="20"/>
      <c r="AC19" s="20"/>
      <c r="AD19" s="20"/>
      <c r="AE19" s="20"/>
    </row>
    <row r="20" spans="1:31" ht="12.75">
      <c r="A20" s="3" t="str">
        <f t="shared" si="0"/>
        <v>OK</v>
      </c>
      <c r="B20" s="21">
        <v>14</v>
      </c>
      <c r="C20" t="s">
        <v>124</v>
      </c>
      <c r="D20" s="11">
        <v>22.1</v>
      </c>
      <c r="E20" s="11">
        <v>6.84</v>
      </c>
      <c r="F20" s="13"/>
      <c r="G20" t="s">
        <v>121</v>
      </c>
      <c r="H20" s="11">
        <v>18.4</v>
      </c>
      <c r="I20" s="11">
        <v>8.76</v>
      </c>
      <c r="J20" s="22"/>
      <c r="K20" t="s">
        <v>125</v>
      </c>
      <c r="L20" s="11">
        <v>21.25</v>
      </c>
      <c r="M20" s="11">
        <v>7</v>
      </c>
      <c r="N20" s="22"/>
      <c r="O20" t="s">
        <v>127</v>
      </c>
      <c r="P20" s="11">
        <v>25.75</v>
      </c>
      <c r="Q20" s="11">
        <v>6.03</v>
      </c>
      <c r="R20" s="17">
        <f t="shared" si="1"/>
      </c>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0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M7:M76 Q7:Q76 E7:E76 I7:I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2010-03-28T10:23:10Z</dcterms:modified>
  <cp:category/>
  <cp:version/>
  <cp:contentType/>
  <cp:contentStatus/>
</cp:coreProperties>
</file>