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 2010 Month 5 PM results "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<sst xmlns="http://schemas.openxmlformats.org/spreadsheetml/2006/main" count="760" uniqueCount="109">
  <si>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</si>
  <si>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</si>
  <si>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</si>
  <si>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</si>
  <si>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</si>
  <si>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</si>
  <si>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</si>
  <si>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</si>
  <si>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</si>
  <si>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</si>
  <si>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</si>
  <si>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</si>
  <si>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</si>
  <si>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</si>
  <si>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</si>
  <si>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</si>
  <si>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</si>
  <si>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</si>
  <si>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</si>
  <si>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</si>
  <si>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</si>
  <si>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</si>
  <si>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</si>
  <si>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</si>
  <si>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</si>
  <si>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</si>
  <si>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</si>
  <si>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</si>
  <si>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</si>
  <si>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</si>
  <si>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</si>
  <si>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</si>
  <si>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</si>
  <si>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</si>
  <si>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</si>
  <si>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</si>
  <si>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</si>
  <si>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</si>
  <si>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</si>
  <si>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</si>
  <si>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</si>
  <si>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</si>
  <si>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</si>
  <si>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</si>
  <si>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</si>
  <si>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</si>
  <si>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</si>
  <si>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</si>
  <si>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</si>
  <si>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</si>
  <si>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</si>
  <si>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</si>
  <si>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</si>
  <si>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</si>
  <si>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</si>
  <si>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</si>
  <si>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</si>
  <si>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</si>
  <si>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</si>
  <si>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MARTIN</t>
  </si>
  <si>
    <t>DEANE</t>
  </si>
  <si>
    <t>SIMON</t>
  </si>
  <si>
    <t>DAVE R</t>
  </si>
  <si>
    <t>DAVE P</t>
  </si>
  <si>
    <t>ANDY P</t>
  </si>
  <si>
    <t>ANDY W</t>
  </si>
  <si>
    <t>PAUL H</t>
  </si>
  <si>
    <t>PAUL C</t>
  </si>
  <si>
    <t>CRAIG</t>
  </si>
  <si>
    <t>TONY</t>
  </si>
  <si>
    <t>CLIVE</t>
  </si>
  <si>
    <t>JULIAN</t>
  </si>
  <si>
    <t>DAVID</t>
  </si>
  <si>
    <t>MIKE T</t>
  </si>
  <si>
    <t>JOHN C</t>
  </si>
  <si>
    <t>JOHN F</t>
  </si>
  <si>
    <t>ROY</t>
  </si>
  <si>
    <t>PRO</t>
  </si>
  <si>
    <t>NASC</t>
  </si>
  <si>
    <t>MOD</t>
  </si>
  <si>
    <t>white</t>
  </si>
  <si>
    <t>GRID</t>
  </si>
  <si>
    <t>Q</t>
  </si>
  <si>
    <t>Craig Homewood</t>
  </si>
  <si>
    <t>Modified</t>
  </si>
  <si>
    <t>Dave Rouse</t>
  </si>
  <si>
    <t>Julian Allard</t>
  </si>
  <si>
    <t>Tony Stacey</t>
  </si>
  <si>
    <t>John Chell</t>
  </si>
  <si>
    <t>Roy Masters</t>
  </si>
  <si>
    <t>Paul Charlton</t>
  </si>
  <si>
    <t>Andy Player</t>
  </si>
  <si>
    <t>Deane walpole</t>
  </si>
  <si>
    <t>David Hannington</t>
  </si>
  <si>
    <t>Paul Homewood</t>
  </si>
  <si>
    <t>John Ferrigno</t>
  </si>
  <si>
    <t>Simon Scott</t>
  </si>
  <si>
    <t>Dave Pritchard</t>
  </si>
  <si>
    <t>Martin Hill</t>
  </si>
  <si>
    <t>Clive Harland</t>
  </si>
  <si>
    <t>Andy Whorton</t>
  </si>
  <si>
    <t>Nascar</t>
  </si>
  <si>
    <t>A</t>
  </si>
  <si>
    <t>B</t>
  </si>
  <si>
    <t>C</t>
  </si>
  <si>
    <t>D</t>
  </si>
  <si>
    <t>Modified (p)</t>
  </si>
  <si>
    <t>Mike Tolley</t>
  </si>
  <si>
    <t>Track = 136.18'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</si>
</sst>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4">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sz val="7"/>
      <name val="Arial Unicode MS"/>
      <family val="2"/>
    </font>
    <font>
      <b/>
      <sz val="11"/>
      <name val="Arial Unicode MS"/>
      <family val="2"/>
    </font>
    <font>
      <b/>
      <sz val="11"/>
      <color indexed="8"/>
      <name val="Arial Unicode MS"/>
      <family val="2"/>
    </font>
    <font>
      <sz val="8"/>
      <color indexed="8"/>
      <name val="Arial Unicode MS"/>
      <family val="2"/>
    </font>
    <font>
      <sz val="11"/>
      <color indexed="8"/>
      <name val="Arial Unicode MS"/>
      <family val="2"/>
    </font>
    <font>
      <sz val="11"/>
      <name val="Arial Unicode MS"/>
      <family val="2"/>
    </font>
    <font>
      <b/>
      <sz val="7"/>
      <name val="Arial Unicode MS"/>
      <family val="2"/>
    </font>
    <font>
      <b/>
      <sz val="11"/>
      <color indexed="9"/>
      <name val="Arial Unicode MS"/>
      <family val="2"/>
    </font>
    <font>
      <b/>
      <sz val="11"/>
      <color indexed="10"/>
      <name val="Arial Unicode MS"/>
      <family val="2"/>
    </font>
    <font>
      <b/>
      <sz val="11"/>
      <color indexed="61"/>
      <name val="Arial Unicode MS"/>
      <family val="2"/>
    </font>
    <font>
      <b/>
      <sz val="11"/>
      <color indexed="20"/>
      <name val="Arial Unicode MS"/>
      <family val="2"/>
    </font>
    <font>
      <sz val="11"/>
      <color indexed="12"/>
      <name val="Arial Unicode MS"/>
      <family val="2"/>
    </font>
  </fonts>
  <fills count="13">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22"/>
        <bgColor indexed="64"/>
      </patternFill>
    </fill>
    <fill>
      <patternFill patternType="solid">
        <fgColor indexed="2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style="thin">
        <color indexed="52"/>
      </left>
      <right style="thin">
        <color indexed="52"/>
      </right>
      <top style="double">
        <color indexed="17"/>
      </top>
      <bottom style="thin">
        <color indexed="52"/>
      </bottom>
    </border>
    <border>
      <left style="thin">
        <color indexed="52"/>
      </left>
      <right style="thin">
        <color indexed="52"/>
      </right>
      <top style="thin">
        <color indexed="52"/>
      </top>
      <bottom style="thin">
        <color indexed="52"/>
      </bottom>
    </border>
    <border>
      <left style="thin">
        <color indexed="52"/>
      </left>
      <right style="double">
        <color indexed="17"/>
      </right>
      <top style="thin">
        <color indexed="52"/>
      </top>
      <bottom style="thin">
        <color indexed="52"/>
      </bottom>
    </border>
    <border>
      <left style="thin">
        <color indexed="52"/>
      </left>
      <right style="thin">
        <color indexed="52"/>
      </right>
      <top style="thin">
        <color indexed="52"/>
      </top>
      <bottom style="double">
        <color indexed="17"/>
      </bottom>
    </border>
    <border>
      <left style="thin">
        <color indexed="52"/>
      </left>
      <right style="double">
        <color indexed="17"/>
      </right>
      <top style="thin">
        <color indexed="52"/>
      </top>
      <bottom style="double">
        <color indexed="17"/>
      </bottom>
    </border>
    <border>
      <left style="double">
        <color indexed="17"/>
      </left>
      <right style="thin">
        <color indexed="52"/>
      </right>
      <top style="double">
        <color indexed="17"/>
      </top>
      <bottom style="thin">
        <color indexed="52"/>
      </bottom>
    </border>
    <border>
      <left style="double">
        <color indexed="17"/>
      </left>
      <right style="thin">
        <color indexed="52"/>
      </right>
      <top style="thin">
        <color indexed="52"/>
      </top>
      <bottom style="thin">
        <color indexed="52"/>
      </bottom>
    </border>
    <border>
      <left style="double">
        <color indexed="17"/>
      </left>
      <right style="thin">
        <color indexed="52"/>
      </right>
      <top style="thin">
        <color indexed="52"/>
      </top>
      <bottom style="double">
        <color indexed="17"/>
      </bottom>
    </border>
    <border>
      <left>
        <color indexed="63"/>
      </left>
      <right style="double">
        <color indexed="17"/>
      </right>
      <top style="double">
        <color indexed="17"/>
      </top>
      <bottom style="thin">
        <color indexed="52"/>
      </bottom>
    </border>
    <border>
      <left>
        <color indexed="63"/>
      </left>
      <right style="double">
        <color indexed="17"/>
      </right>
      <top style="thin">
        <color indexed="52"/>
      </top>
      <bottom style="thin">
        <color indexed="52"/>
      </bottom>
    </border>
    <border>
      <left>
        <color indexed="63"/>
      </left>
      <right style="double">
        <color indexed="17"/>
      </right>
      <top style="thin">
        <color indexed="52"/>
      </top>
      <bottom style="double">
        <color indexed="17"/>
      </bottom>
    </border>
    <border>
      <left style="thin">
        <color indexed="52"/>
      </left>
      <right style="double">
        <color indexed="17"/>
      </right>
      <top style="double">
        <color indexed="17"/>
      </top>
      <bottom style="thin">
        <color indexed="52"/>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22" fillId="5" borderId="19" xfId="0" applyFont="1" applyFill="1" applyBorder="1" applyAlignment="1" applyProtection="1">
      <alignment horizontal="center"/>
      <protection/>
    </xf>
    <xf numFmtId="0" fontId="23" fillId="7" borderId="20" xfId="0" applyFont="1" applyFill="1" applyBorder="1" applyAlignment="1" applyProtection="1">
      <alignment horizontal="center"/>
      <protection/>
    </xf>
    <xf numFmtId="0" fontId="24" fillId="8" borderId="20" xfId="0" applyFont="1" applyFill="1" applyBorder="1" applyAlignment="1" applyProtection="1">
      <alignment horizontal="center"/>
      <protection/>
    </xf>
    <xf numFmtId="0" fontId="25" fillId="5" borderId="20" xfId="0" applyFont="1" applyFill="1" applyBorder="1" applyAlignment="1" applyProtection="1">
      <alignment horizontal="center" wrapText="1"/>
      <protection/>
    </xf>
    <xf numFmtId="2" fontId="26" fillId="5" borderId="20" xfId="0" applyNumberFormat="1" applyFont="1" applyFill="1" applyBorder="1" applyAlignment="1" applyProtection="1">
      <alignment horizontal="center"/>
      <protection/>
    </xf>
    <xf numFmtId="2" fontId="27" fillId="6" borderId="21" xfId="0" applyNumberFormat="1" applyFont="1" applyFill="1" applyBorder="1" applyAlignment="1" applyProtection="1">
      <alignment horizontal="center"/>
      <protection/>
    </xf>
    <xf numFmtId="2" fontId="26" fillId="5" borderId="22" xfId="0" applyNumberFormat="1" applyFont="1" applyFill="1" applyBorder="1" applyAlignment="1" applyProtection="1">
      <alignment horizontal="center"/>
      <protection/>
    </xf>
    <xf numFmtId="2" fontId="27" fillId="6" borderId="23" xfId="0" applyNumberFormat="1" applyFont="1" applyFill="1" applyBorder="1" applyAlignment="1" applyProtection="1">
      <alignment horizontal="center"/>
      <protection/>
    </xf>
    <xf numFmtId="0" fontId="23" fillId="5" borderId="24" xfId="0" applyFont="1" applyFill="1" applyBorder="1" applyAlignment="1" applyProtection="1">
      <alignment/>
      <protection/>
    </xf>
    <xf numFmtId="0" fontId="27" fillId="5" borderId="19" xfId="0" applyFont="1" applyFill="1" applyBorder="1" applyAlignment="1" applyProtection="1">
      <alignment horizontal="center"/>
      <protection/>
    </xf>
    <xf numFmtId="0" fontId="23" fillId="7" borderId="19" xfId="0" applyFont="1" applyFill="1" applyBorder="1" applyAlignment="1" applyProtection="1">
      <alignment horizontal="center"/>
      <protection/>
    </xf>
    <xf numFmtId="0" fontId="23" fillId="8" borderId="19" xfId="0" applyFont="1" applyFill="1" applyBorder="1" applyAlignment="1" applyProtection="1">
      <alignment horizontal="center"/>
      <protection/>
    </xf>
    <xf numFmtId="0" fontId="23" fillId="4" borderId="19" xfId="0" applyFont="1" applyFill="1" applyBorder="1" applyAlignment="1" applyProtection="1">
      <alignment horizontal="center"/>
      <protection/>
    </xf>
    <xf numFmtId="0" fontId="26" fillId="5" borderId="25" xfId="0" applyFont="1" applyFill="1" applyBorder="1" applyAlignment="1" applyProtection="1">
      <alignment horizontal="left"/>
      <protection/>
    </xf>
    <xf numFmtId="0" fontId="27" fillId="5" borderId="20" xfId="0" applyFont="1" applyFill="1" applyBorder="1" applyAlignment="1" applyProtection="1">
      <alignment horizontal="center"/>
      <protection/>
    </xf>
    <xf numFmtId="0" fontId="26" fillId="5" borderId="20" xfId="0" applyFont="1" applyFill="1" applyBorder="1" applyAlignment="1" applyProtection="1">
      <alignment horizontal="center"/>
      <protection/>
    </xf>
    <xf numFmtId="0" fontId="26" fillId="5" borderId="20" xfId="0" applyFont="1" applyFill="1" applyBorder="1" applyAlignment="1" applyProtection="1">
      <alignment horizontal="center" wrapText="1"/>
      <protection/>
    </xf>
    <xf numFmtId="0" fontId="27" fillId="5" borderId="25" xfId="0" applyFont="1" applyFill="1" applyBorder="1" applyAlignment="1" applyProtection="1">
      <alignment horizontal="center"/>
      <protection/>
    </xf>
    <xf numFmtId="0" fontId="27" fillId="0" borderId="20" xfId="0" applyFont="1" applyBorder="1" applyAlignment="1">
      <alignment/>
    </xf>
    <xf numFmtId="0" fontId="27" fillId="5" borderId="20" xfId="0" applyFont="1" applyFill="1" applyBorder="1" applyAlignment="1" applyProtection="1">
      <alignment horizontal="center"/>
      <protection locked="0"/>
    </xf>
    <xf numFmtId="2" fontId="27" fillId="0" borderId="20" xfId="0" applyNumberFormat="1" applyFont="1" applyBorder="1" applyAlignment="1" applyProtection="1">
      <alignment horizontal="center"/>
      <protection locked="0"/>
    </xf>
    <xf numFmtId="0" fontId="27" fillId="5" borderId="26" xfId="0" applyFont="1" applyFill="1" applyBorder="1" applyAlignment="1" applyProtection="1">
      <alignment horizontal="center"/>
      <protection/>
    </xf>
    <xf numFmtId="0" fontId="27" fillId="0" borderId="22" xfId="0" applyFont="1" applyBorder="1" applyAlignment="1">
      <alignment/>
    </xf>
    <xf numFmtId="0" fontId="27" fillId="5" borderId="22" xfId="0" applyFont="1" applyFill="1" applyBorder="1" applyAlignment="1" applyProtection="1">
      <alignment horizontal="center"/>
      <protection locked="0"/>
    </xf>
    <xf numFmtId="2" fontId="27" fillId="0" borderId="22" xfId="0" applyNumberFormat="1" applyFont="1" applyBorder="1" applyAlignment="1" applyProtection="1">
      <alignment horizontal="center"/>
      <protection locked="0"/>
    </xf>
    <xf numFmtId="0" fontId="22" fillId="0" borderId="19" xfId="0" applyFont="1" applyFill="1" applyBorder="1" applyAlignment="1" applyProtection="1">
      <alignment horizontal="center"/>
      <protection/>
    </xf>
    <xf numFmtId="0" fontId="23" fillId="5" borderId="27" xfId="0" applyFont="1" applyFill="1" applyBorder="1" applyAlignment="1" applyProtection="1">
      <alignment horizontal="center"/>
      <protection locked="0"/>
    </xf>
    <xf numFmtId="0" fontId="26" fillId="5" borderId="28" xfId="0" applyFont="1" applyFill="1" applyBorder="1" applyAlignment="1" applyProtection="1">
      <alignment horizontal="center" vertical="center" wrapText="1"/>
      <protection/>
    </xf>
    <xf numFmtId="2" fontId="27" fillId="6" borderId="28" xfId="0" applyNumberFormat="1" applyFont="1" applyFill="1" applyBorder="1" applyAlignment="1" applyProtection="1">
      <alignment horizontal="center"/>
      <protection/>
    </xf>
    <xf numFmtId="2" fontId="27" fillId="6" borderId="29" xfId="0" applyNumberFormat="1" applyFont="1" applyFill="1" applyBorder="1" applyAlignment="1" applyProtection="1">
      <alignment horizontal="center"/>
      <protection/>
    </xf>
    <xf numFmtId="0" fontId="25" fillId="5" borderId="21" xfId="0" applyFont="1" applyFill="1" applyBorder="1" applyAlignment="1" applyProtection="1">
      <alignment horizontal="center" vertical="center" wrapText="1"/>
      <protection/>
    </xf>
    <xf numFmtId="0" fontId="23" fillId="0" borderId="20" xfId="0" applyFont="1" applyFill="1" applyBorder="1" applyAlignment="1" applyProtection="1">
      <alignment horizontal="center"/>
      <protection/>
    </xf>
    <xf numFmtId="0" fontId="28" fillId="0" borderId="19" xfId="0" applyFont="1" applyFill="1" applyBorder="1" applyAlignment="1" applyProtection="1">
      <alignment horizontal="center"/>
      <protection/>
    </xf>
    <xf numFmtId="0" fontId="29" fillId="4" borderId="20" xfId="0" applyFont="1" applyFill="1" applyBorder="1" applyAlignment="1" applyProtection="1">
      <alignment horizontal="center"/>
      <protection/>
    </xf>
    <xf numFmtId="0" fontId="26" fillId="5" borderId="20" xfId="0" applyNumberFormat="1" applyFont="1" applyFill="1" applyBorder="1" applyAlignment="1" applyProtection="1">
      <alignment horizontal="center"/>
      <protection/>
    </xf>
    <xf numFmtId="0" fontId="26" fillId="5" borderId="22" xfId="0" applyNumberFormat="1" applyFont="1" applyFill="1" applyBorder="1" applyAlignment="1" applyProtection="1">
      <alignment horizontal="center"/>
      <protection/>
    </xf>
    <xf numFmtId="0" fontId="30" fillId="5" borderId="20" xfId="0" applyNumberFormat="1" applyFont="1" applyFill="1" applyBorder="1" applyAlignment="1" applyProtection="1">
      <alignment horizontal="center"/>
      <protection/>
    </xf>
    <xf numFmtId="2" fontId="30" fillId="0" borderId="20" xfId="0" applyNumberFormat="1" applyFont="1" applyBorder="1" applyAlignment="1" applyProtection="1">
      <alignment horizontal="center"/>
      <protection locked="0"/>
    </xf>
    <xf numFmtId="2" fontId="31" fillId="0" borderId="20" xfId="0" applyNumberFormat="1" applyFont="1" applyBorder="1" applyAlignment="1" applyProtection="1">
      <alignment horizontal="center"/>
      <protection locked="0"/>
    </xf>
    <xf numFmtId="2" fontId="32" fillId="0" borderId="20" xfId="0" applyNumberFormat="1" applyFont="1" applyBorder="1" applyAlignment="1" applyProtection="1">
      <alignment horizontal="center"/>
      <protection locked="0"/>
    </xf>
    <xf numFmtId="2" fontId="33" fillId="10" borderId="20" xfId="0" applyNumberFormat="1" applyFont="1" applyFill="1" applyBorder="1" applyAlignment="1" applyProtection="1">
      <alignment horizontal="center"/>
      <protection/>
    </xf>
    <xf numFmtId="2" fontId="26" fillId="10" borderId="20" xfId="0" applyNumberFormat="1" applyFont="1" applyFill="1" applyBorder="1" applyAlignment="1" applyProtection="1">
      <alignment horizontal="center"/>
      <protection/>
    </xf>
    <xf numFmtId="2" fontId="26" fillId="7" borderId="20" xfId="0" applyNumberFormat="1" applyFont="1" applyFill="1" applyBorder="1" applyAlignment="1" applyProtection="1">
      <alignment horizontal="center"/>
      <protection/>
    </xf>
    <xf numFmtId="2" fontId="26" fillId="8" borderId="20" xfId="0" applyNumberFormat="1" applyFont="1" applyFill="1" applyBorder="1" applyAlignment="1" applyProtection="1">
      <alignment horizontal="center"/>
      <protection/>
    </xf>
    <xf numFmtId="2" fontId="26" fillId="8" borderId="22" xfId="0" applyNumberFormat="1" applyFont="1" applyFill="1" applyBorder="1" applyAlignment="1" applyProtection="1">
      <alignment horizontal="center"/>
      <protection/>
    </xf>
    <xf numFmtId="2" fontId="30" fillId="11" borderId="20" xfId="0" applyNumberFormat="1" applyFont="1" applyFill="1" applyBorder="1" applyAlignment="1" applyProtection="1">
      <alignment horizontal="center"/>
      <protection locked="0"/>
    </xf>
    <xf numFmtId="2" fontId="32" fillId="11" borderId="20" xfId="0" applyNumberFormat="1" applyFont="1" applyFill="1" applyBorder="1" applyAlignment="1" applyProtection="1">
      <alignment horizontal="center"/>
      <protection locked="0"/>
    </xf>
    <xf numFmtId="0" fontId="30" fillId="5" borderId="25" xfId="0" applyFont="1" applyFill="1" applyBorder="1" applyAlignment="1" applyProtection="1">
      <alignment horizontal="center"/>
      <protection/>
    </xf>
    <xf numFmtId="2" fontId="30" fillId="5" borderId="20" xfId="0" applyNumberFormat="1" applyFont="1" applyFill="1" applyBorder="1" applyAlignment="1" applyProtection="1">
      <alignment horizontal="center"/>
      <protection/>
    </xf>
    <xf numFmtId="2" fontId="31" fillId="5" borderId="20" xfId="0" applyNumberFormat="1" applyFont="1" applyFill="1" applyBorder="1" applyAlignment="1" applyProtection="1">
      <alignment horizontal="center"/>
      <protection/>
    </xf>
    <xf numFmtId="2" fontId="30" fillId="12" borderId="20" xfId="0" applyNumberFormat="1" applyFont="1" applyFill="1" applyBorder="1" applyAlignment="1" applyProtection="1">
      <alignment horizontal="center"/>
      <protection/>
    </xf>
    <xf numFmtId="2" fontId="31" fillId="12" borderId="20" xfId="0" applyNumberFormat="1" applyFont="1" applyFill="1" applyBorder="1" applyAlignment="1" applyProtection="1">
      <alignment horizontal="center"/>
      <protection/>
    </xf>
    <xf numFmtId="0" fontId="22" fillId="5" borderId="30" xfId="0" applyFont="1" applyFill="1" applyBorder="1" applyAlignment="1" applyProtection="1">
      <alignment horizontal="center"/>
      <protection/>
    </xf>
    <xf numFmtId="0" fontId="14" fillId="0" borderId="5" xfId="0" applyFont="1" applyFill="1" applyBorder="1" applyAlignment="1" applyProtection="1">
      <alignment horizontal="center"/>
      <protection/>
    </xf>
    <xf numFmtId="0" fontId="14" fillId="0" borderId="31" xfId="0" applyFont="1" applyFill="1" applyBorder="1" applyAlignment="1" applyProtection="1">
      <alignment horizontal="center"/>
      <protection/>
    </xf>
    <xf numFmtId="0" fontId="14" fillId="0"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tabColor indexed="32"/>
  </sheetPr>
  <dimension ref="A1:AK150"/>
  <sheetViews>
    <sheetView workbookViewId="0" topLeftCell="A1">
      <pane ySplit="6" topLeftCell="BM7" activePane="bottomLeft" state="frozen"/>
      <selection pane="topLeft" activeCell="A1" sqref="A1"/>
      <selection pane="bottomLeft" activeCell="R12" sqref="R12"/>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9" t="s">
        <v>28</v>
      </c>
      <c r="E1" s="139"/>
      <c r="F1" s="31"/>
      <c r="G1" s="139" t="s">
        <v>29</v>
      </c>
      <c r="H1" s="139"/>
    </row>
    <row r="2" spans="4:18" ht="12.75">
      <c r="D2" s="31" t="s">
        <v>30</v>
      </c>
      <c r="E2" s="31" t="s">
        <v>31</v>
      </c>
      <c r="F2" s="31"/>
      <c r="G2" s="31" t="s">
        <v>30</v>
      </c>
      <c r="H2" s="31" t="s">
        <v>31</v>
      </c>
      <c r="R2"/>
    </row>
    <row r="3" spans="4:8" ht="12.75">
      <c r="D3" s="11">
        <v>2</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40"/>
      <c r="D5" s="141"/>
      <c r="E5" s="142"/>
      <c r="G5" s="143"/>
      <c r="H5" s="141"/>
      <c r="I5" s="142"/>
      <c r="K5" s="136"/>
      <c r="L5" s="137"/>
      <c r="M5" s="138"/>
      <c r="O5" s="133"/>
      <c r="P5" s="134"/>
      <c r="Q5" s="135"/>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63</v>
      </c>
      <c r="D7" s="11">
        <v>14.29</v>
      </c>
      <c r="E7" s="11">
        <v>9.92</v>
      </c>
      <c r="F7" s="13"/>
      <c r="G7" t="s">
        <v>75</v>
      </c>
      <c r="H7" s="11">
        <v>14.87</v>
      </c>
      <c r="I7" s="11">
        <v>10.88</v>
      </c>
      <c r="J7" s="22"/>
      <c r="K7" t="s">
        <v>68</v>
      </c>
      <c r="L7" s="11">
        <v>20.14</v>
      </c>
      <c r="M7" s="11">
        <v>8.12</v>
      </c>
      <c r="N7" s="22"/>
      <c r="O7" t="s">
        <v>76</v>
      </c>
      <c r="P7" s="11">
        <v>20.32</v>
      </c>
      <c r="Q7" s="11">
        <v>8.52</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76</v>
      </c>
      <c r="D8" s="11">
        <v>19.48</v>
      </c>
      <c r="E8" s="11">
        <v>8.65</v>
      </c>
      <c r="F8" s="13"/>
      <c r="G8" t="s">
        <v>63</v>
      </c>
      <c r="H8" s="11">
        <v>13.24</v>
      </c>
      <c r="I8" s="11">
        <v>10.86</v>
      </c>
      <c r="J8" s="22"/>
      <c r="K8" t="s">
        <v>75</v>
      </c>
      <c r="L8" s="11">
        <v>17.08</v>
      </c>
      <c r="M8" s="11">
        <v>9.48</v>
      </c>
      <c r="N8" s="22"/>
      <c r="O8" t="s">
        <v>68</v>
      </c>
      <c r="P8" s="11">
        <v>21.49</v>
      </c>
      <c r="Q8" s="11">
        <v>7.55</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69</v>
      </c>
      <c r="D9" s="11">
        <v>17.15</v>
      </c>
      <c r="E9" s="11">
        <v>8.62</v>
      </c>
      <c r="F9" s="13"/>
      <c r="G9" t="s">
        <v>60</v>
      </c>
      <c r="H9" s="11">
        <v>12.86</v>
      </c>
      <c r="I9" s="11">
        <v>10.01</v>
      </c>
      <c r="J9" s="22"/>
      <c r="K9" t="s">
        <v>73</v>
      </c>
      <c r="L9" s="11">
        <v>18.96</v>
      </c>
      <c r="M9" s="11">
        <v>8.53</v>
      </c>
      <c r="N9" s="22"/>
      <c r="O9" t="s">
        <v>64</v>
      </c>
      <c r="P9" s="11">
        <v>19.54</v>
      </c>
      <c r="Q9" s="11">
        <v>8.49</v>
      </c>
      <c r="R9" s="17">
        <f t="shared" si="1"/>
      </c>
      <c r="S9" s="20"/>
      <c r="T9" s="20"/>
      <c r="U9" s="20"/>
      <c r="V9" s="20"/>
      <c r="W9" s="20"/>
      <c r="X9" s="20"/>
      <c r="Y9" s="20"/>
      <c r="Z9" s="20"/>
      <c r="AA9" s="20"/>
      <c r="AB9" s="20"/>
      <c r="AC9" s="20"/>
      <c r="AD9" s="20"/>
      <c r="AE9" s="20"/>
    </row>
    <row r="10" spans="1:31" ht="12.75">
      <c r="A10" s="3" t="str">
        <f t="shared" si="0"/>
        <v>OK</v>
      </c>
      <c r="B10" s="21">
        <v>4</v>
      </c>
      <c r="C10" t="s">
        <v>64</v>
      </c>
      <c r="D10" s="11">
        <v>19.9</v>
      </c>
      <c r="E10" s="11">
        <v>8.36</v>
      </c>
      <c r="F10" s="13"/>
      <c r="G10" t="s">
        <v>69</v>
      </c>
      <c r="H10" s="11">
        <v>13.2</v>
      </c>
      <c r="I10" s="11">
        <v>9.54</v>
      </c>
      <c r="J10" s="22"/>
      <c r="K10" t="s">
        <v>60</v>
      </c>
      <c r="L10" s="11">
        <v>19.44</v>
      </c>
      <c r="M10" s="11">
        <v>8.98</v>
      </c>
      <c r="N10" s="22"/>
      <c r="O10" t="s">
        <v>73</v>
      </c>
      <c r="P10" s="11">
        <v>19.9</v>
      </c>
      <c r="Q10" s="11">
        <v>8.61</v>
      </c>
      <c r="R10" s="17">
        <f t="shared" si="1"/>
      </c>
      <c r="S10" s="20"/>
      <c r="T10" s="20"/>
      <c r="U10" s="20"/>
      <c r="V10" s="20"/>
      <c r="W10" s="20"/>
      <c r="X10" s="20"/>
      <c r="Y10" s="20"/>
      <c r="Z10" s="20"/>
      <c r="AA10" s="20"/>
      <c r="AB10" s="20"/>
      <c r="AC10" s="20"/>
      <c r="AD10" s="20"/>
      <c r="AE10" s="20"/>
    </row>
    <row r="11" spans="1:37" ht="12.75">
      <c r="A11" s="3" t="str">
        <f t="shared" si="0"/>
        <v>OK</v>
      </c>
      <c r="B11" s="21">
        <v>5</v>
      </c>
      <c r="C11" t="s">
        <v>65</v>
      </c>
      <c r="D11" s="11">
        <v>16.57</v>
      </c>
      <c r="E11" s="11">
        <v>6.32</v>
      </c>
      <c r="F11" s="13"/>
      <c r="G11" t="s">
        <v>67</v>
      </c>
      <c r="H11" s="11">
        <v>15.41</v>
      </c>
      <c r="I11" s="11">
        <v>10.27</v>
      </c>
      <c r="J11" s="22"/>
      <c r="K11" t="s">
        <v>66</v>
      </c>
      <c r="L11" s="11">
        <v>17.73</v>
      </c>
      <c r="M11" s="11">
        <v>9.06</v>
      </c>
      <c r="N11" s="22"/>
      <c r="O11" t="s">
        <v>59</v>
      </c>
      <c r="P11" s="11">
        <v>30.2</v>
      </c>
      <c r="Q11" s="11">
        <v>5.55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59</v>
      </c>
      <c r="D12" s="11">
        <v>30.19</v>
      </c>
      <c r="E12" s="11">
        <v>5.48</v>
      </c>
      <c r="F12" s="13"/>
      <c r="G12" t="s">
        <v>65</v>
      </c>
      <c r="H12" s="11">
        <v>17.16</v>
      </c>
      <c r="I12" s="11">
        <v>7.11</v>
      </c>
      <c r="J12" s="22"/>
      <c r="K12" t="s">
        <v>67</v>
      </c>
      <c r="L12" s="11">
        <v>19.56</v>
      </c>
      <c r="M12" s="11">
        <v>8.9</v>
      </c>
      <c r="N12" s="22"/>
      <c r="O12" t="s">
        <v>66</v>
      </c>
      <c r="P12" s="11">
        <v>17.6</v>
      </c>
      <c r="Q12" s="11">
        <v>8.98</v>
      </c>
      <c r="R12" s="17">
        <f t="shared" si="1"/>
      </c>
      <c r="S12" s="20"/>
      <c r="T12" s="20"/>
      <c r="U12" s="20"/>
      <c r="V12" s="20"/>
      <c r="W12" s="20"/>
      <c r="X12" s="20"/>
      <c r="Y12" s="20"/>
      <c r="Z12" s="20"/>
      <c r="AA12" s="20"/>
      <c r="AB12" s="20"/>
      <c r="AC12" s="20"/>
      <c r="AD12" s="20"/>
      <c r="AE12" s="20"/>
    </row>
    <row r="13" spans="1:31" ht="12.75">
      <c r="A13" s="3" t="str">
        <f t="shared" si="0"/>
        <v>OK</v>
      </c>
      <c r="B13" s="21">
        <v>7</v>
      </c>
      <c r="C13" t="s">
        <v>70</v>
      </c>
      <c r="D13" s="11">
        <v>27.22</v>
      </c>
      <c r="E13" s="11">
        <v>6.2</v>
      </c>
      <c r="F13" s="13"/>
      <c r="G13" t="s">
        <v>72</v>
      </c>
      <c r="H13" s="11">
        <v>14.16</v>
      </c>
      <c r="I13" s="11">
        <v>10.2</v>
      </c>
      <c r="J13" s="22"/>
      <c r="K13" t="s">
        <v>74</v>
      </c>
      <c r="L13" s="11">
        <v>20.4</v>
      </c>
      <c r="M13" s="11">
        <v>8.45</v>
      </c>
      <c r="N13" s="22"/>
      <c r="O13" t="s">
        <v>61</v>
      </c>
      <c r="P13" s="11">
        <v>13.61</v>
      </c>
      <c r="Q13" s="11">
        <v>8.96</v>
      </c>
      <c r="R13" s="17">
        <f t="shared" si="1"/>
      </c>
      <c r="S13" s="20"/>
      <c r="T13" s="20"/>
      <c r="U13" s="20"/>
      <c r="V13" s="20"/>
      <c r="W13" s="20"/>
      <c r="X13" s="20"/>
      <c r="Y13" s="20"/>
      <c r="Z13" s="20"/>
      <c r="AA13" s="20"/>
      <c r="AB13" s="20"/>
      <c r="AC13" s="20"/>
      <c r="AD13" s="20"/>
      <c r="AE13" s="20"/>
    </row>
    <row r="14" spans="1:31" ht="12.75">
      <c r="A14" s="3" t="str">
        <f t="shared" si="0"/>
        <v>OK</v>
      </c>
      <c r="B14" s="21">
        <v>8</v>
      </c>
      <c r="C14" t="s">
        <v>61</v>
      </c>
      <c r="D14" s="11">
        <v>12.17</v>
      </c>
      <c r="E14" s="11">
        <v>11.01</v>
      </c>
      <c r="F14" s="13"/>
      <c r="G14" t="s">
        <v>70</v>
      </c>
      <c r="H14" s="11">
        <v>23.64</v>
      </c>
      <c r="I14" s="11">
        <v>6.9</v>
      </c>
      <c r="J14" s="22"/>
      <c r="K14" t="s">
        <v>72</v>
      </c>
      <c r="L14" s="11">
        <v>17.86</v>
      </c>
      <c r="M14" s="11">
        <v>9.06</v>
      </c>
      <c r="N14" s="22"/>
      <c r="O14" t="s">
        <v>74</v>
      </c>
      <c r="P14" s="11">
        <v>19.56</v>
      </c>
      <c r="Q14" s="11">
        <v>8.78</v>
      </c>
      <c r="R14" s="17">
        <f t="shared" si="1"/>
      </c>
      <c r="S14" s="20"/>
      <c r="T14" s="20"/>
      <c r="U14" s="20"/>
      <c r="V14" s="20"/>
      <c r="W14" s="20"/>
      <c r="X14" s="20"/>
      <c r="Y14" s="20"/>
      <c r="Z14" s="20"/>
      <c r="AA14" s="20"/>
      <c r="AB14" s="20"/>
      <c r="AC14" s="20"/>
      <c r="AD14" s="20"/>
      <c r="AE14" s="20"/>
    </row>
    <row r="15" spans="1:31" ht="12.75">
      <c r="A15" s="3" t="str">
        <f t="shared" si="0"/>
        <v>OK</v>
      </c>
      <c r="B15" s="21">
        <v>9</v>
      </c>
      <c r="C15" t="s">
        <v>62</v>
      </c>
      <c r="D15" s="11">
        <v>20.42</v>
      </c>
      <c r="E15" s="11">
        <v>8.22</v>
      </c>
      <c r="F15" s="13"/>
      <c r="G15" t="s">
        <v>71</v>
      </c>
      <c r="H15" s="11">
        <v>18.3</v>
      </c>
      <c r="I15" s="11">
        <v>8.8</v>
      </c>
      <c r="J15" s="22"/>
      <c r="K15" t="s">
        <v>63</v>
      </c>
      <c r="L15" s="11">
        <v>16.36</v>
      </c>
      <c r="M15" s="11">
        <v>9.94</v>
      </c>
      <c r="N15" s="22"/>
      <c r="O15" t="s">
        <v>75</v>
      </c>
      <c r="P15" s="11">
        <v>17.26</v>
      </c>
      <c r="Q15" s="11">
        <v>8.99</v>
      </c>
      <c r="R15" s="17">
        <f t="shared" si="1"/>
      </c>
      <c r="S15" s="20"/>
      <c r="T15" s="20"/>
      <c r="U15" s="20"/>
      <c r="V15" s="20"/>
      <c r="W15" s="20"/>
      <c r="X15" s="20"/>
      <c r="Y15" s="20"/>
      <c r="Z15" s="20"/>
      <c r="AA15" s="20"/>
      <c r="AB15" s="20"/>
      <c r="AC15" s="20"/>
      <c r="AD15" s="20"/>
      <c r="AE15" s="20"/>
    </row>
    <row r="16" spans="1:31" ht="12.75">
      <c r="A16" s="3" t="str">
        <f t="shared" si="0"/>
        <v>OK</v>
      </c>
      <c r="B16" s="21">
        <v>10</v>
      </c>
      <c r="C16" t="s">
        <v>75</v>
      </c>
      <c r="D16" s="11">
        <v>16.26</v>
      </c>
      <c r="E16" s="11">
        <v>9.35</v>
      </c>
      <c r="F16" s="13"/>
      <c r="G16" t="s">
        <v>62</v>
      </c>
      <c r="H16" s="11">
        <v>17.86</v>
      </c>
      <c r="I16" s="11">
        <v>8.82</v>
      </c>
      <c r="J16" s="22"/>
      <c r="K16" t="s">
        <v>71</v>
      </c>
      <c r="L16" s="11">
        <v>19.4</v>
      </c>
      <c r="M16" s="11">
        <v>8.68</v>
      </c>
      <c r="N16" s="22"/>
      <c r="O16" t="s">
        <v>63</v>
      </c>
      <c r="P16" s="11">
        <v>15.55</v>
      </c>
      <c r="Q16" s="11">
        <v>9.87</v>
      </c>
      <c r="R16" s="17">
        <f t="shared" si="1"/>
      </c>
      <c r="S16" s="20"/>
      <c r="T16" s="20"/>
      <c r="U16" s="20"/>
      <c r="V16" s="20"/>
      <c r="W16" s="20"/>
      <c r="X16" s="20"/>
      <c r="Y16" s="20"/>
      <c r="Z16" s="20"/>
      <c r="AA16" s="20"/>
      <c r="AB16" s="20"/>
      <c r="AC16" s="20"/>
      <c r="AD16" s="20"/>
      <c r="AE16" s="20"/>
    </row>
    <row r="17" spans="1:31" ht="12.75">
      <c r="A17" s="3" t="str">
        <f t="shared" si="0"/>
        <v>OK</v>
      </c>
      <c r="B17" s="21">
        <v>11</v>
      </c>
      <c r="C17" t="s">
        <v>68</v>
      </c>
      <c r="D17" s="11">
        <v>19.89</v>
      </c>
      <c r="E17" s="11">
        <v>8.36</v>
      </c>
      <c r="F17" s="13"/>
      <c r="G17" t="s">
        <v>76</v>
      </c>
      <c r="H17" s="11">
        <v>17.14</v>
      </c>
      <c r="I17" s="11">
        <v>9.28</v>
      </c>
      <c r="J17" s="22"/>
      <c r="K17" t="s">
        <v>69</v>
      </c>
      <c r="L17" s="11">
        <v>17.28</v>
      </c>
      <c r="M17" s="11">
        <v>8.39</v>
      </c>
      <c r="N17" s="22"/>
      <c r="O17" t="s">
        <v>60</v>
      </c>
      <c r="P17" s="11">
        <v>19.86</v>
      </c>
      <c r="Q17" s="11">
        <v>8.73</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60</v>
      </c>
      <c r="D18" s="11">
        <v>19.44</v>
      </c>
      <c r="E18" s="11">
        <v>8.53</v>
      </c>
      <c r="F18" s="13"/>
      <c r="G18" t="s">
        <v>68</v>
      </c>
      <c r="H18" s="11">
        <v>15.63</v>
      </c>
      <c r="I18" s="11">
        <v>8.23</v>
      </c>
      <c r="J18" s="22"/>
      <c r="K18" t="s">
        <v>76</v>
      </c>
      <c r="L18" s="11">
        <v>20.03</v>
      </c>
      <c r="M18" s="11">
        <v>8.47</v>
      </c>
      <c r="N18" s="22"/>
      <c r="O18" t="s">
        <v>69</v>
      </c>
      <c r="P18" s="11">
        <v>14.57</v>
      </c>
      <c r="Q18" s="11">
        <v>9.49</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73</v>
      </c>
      <c r="D19" s="11">
        <v>19.79</v>
      </c>
      <c r="E19" s="11">
        <v>8.3</v>
      </c>
      <c r="F19" s="13"/>
      <c r="G19" t="s">
        <v>64</v>
      </c>
      <c r="H19" s="11">
        <v>18.15</v>
      </c>
      <c r="I19" s="11">
        <v>9.02</v>
      </c>
      <c r="J19" s="22"/>
      <c r="K19" t="s">
        <v>62</v>
      </c>
      <c r="L19" s="11">
        <v>19.75</v>
      </c>
      <c r="M19" s="11">
        <v>8.26</v>
      </c>
      <c r="N19" s="22"/>
      <c r="O19" t="s">
        <v>71</v>
      </c>
      <c r="P19" s="11">
        <v>18.43</v>
      </c>
      <c r="Q19" s="11">
        <v>8.62</v>
      </c>
      <c r="R19" s="17">
        <f t="shared" si="2"/>
      </c>
      <c r="S19" s="20"/>
      <c r="T19" s="20"/>
      <c r="U19" s="20"/>
      <c r="V19" s="20"/>
      <c r="W19" s="20"/>
      <c r="X19" s="20"/>
      <c r="Y19" s="20"/>
      <c r="Z19" s="20"/>
      <c r="AA19" s="20"/>
      <c r="AB19" s="20"/>
      <c r="AC19" s="20"/>
      <c r="AD19" s="20"/>
      <c r="AE19" s="20"/>
    </row>
    <row r="20" spans="1:31" ht="12.75">
      <c r="A20" s="3" t="str">
        <f t="shared" si="0"/>
        <v>OK</v>
      </c>
      <c r="B20" s="21">
        <v>14</v>
      </c>
      <c r="C20" t="s">
        <v>71</v>
      </c>
      <c r="D20" s="11">
        <v>20.18</v>
      </c>
      <c r="E20" s="11">
        <v>8.36</v>
      </c>
      <c r="F20" s="13"/>
      <c r="G20" t="s">
        <v>73</v>
      </c>
      <c r="H20" s="11">
        <v>16.09</v>
      </c>
      <c r="I20" s="11">
        <v>9.12</v>
      </c>
      <c r="J20" s="22"/>
      <c r="K20" t="s">
        <v>64</v>
      </c>
      <c r="L20" s="11">
        <v>19.39</v>
      </c>
      <c r="M20" s="11">
        <v>8.11</v>
      </c>
      <c r="N20" s="22"/>
      <c r="O20" t="s">
        <v>62</v>
      </c>
      <c r="P20" s="11">
        <v>19.49</v>
      </c>
      <c r="Q20" s="11">
        <v>8.37</v>
      </c>
      <c r="R20" s="17">
        <f t="shared" si="2"/>
      </c>
      <c r="S20" s="20"/>
      <c r="T20" s="20"/>
      <c r="U20" s="20"/>
      <c r="V20" s="20"/>
      <c r="W20" s="20"/>
      <c r="X20" s="20"/>
      <c r="Y20" s="20"/>
      <c r="Z20" s="20"/>
      <c r="AA20" s="20"/>
      <c r="AB20" s="20"/>
      <c r="AC20" s="20"/>
      <c r="AD20" s="20"/>
      <c r="AE20" s="20"/>
    </row>
    <row r="21" spans="1:31" ht="12.75">
      <c r="A21" s="3" t="str">
        <f t="shared" si="0"/>
        <v>OK</v>
      </c>
      <c r="B21" s="21">
        <v>15</v>
      </c>
      <c r="C21" t="s">
        <v>66</v>
      </c>
      <c r="D21" s="11">
        <v>16.94</v>
      </c>
      <c r="E21" s="11">
        <v>9.16</v>
      </c>
      <c r="F21" s="13"/>
      <c r="G21" t="s">
        <v>61</v>
      </c>
      <c r="H21" s="11">
        <v>14.82</v>
      </c>
      <c r="I21" s="11">
        <v>10.38</v>
      </c>
      <c r="J21" s="22"/>
      <c r="K21" t="s">
        <v>65</v>
      </c>
      <c r="L21" s="11">
        <v>26.16</v>
      </c>
      <c r="M21" s="11">
        <v>5.94</v>
      </c>
      <c r="N21" s="22"/>
      <c r="O21" t="s">
        <v>72</v>
      </c>
      <c r="P21" s="11">
        <v>17.43</v>
      </c>
      <c r="Q21" s="11">
        <v>9.44</v>
      </c>
      <c r="R21" s="17">
        <f t="shared" si="2"/>
      </c>
      <c r="S21" s="20"/>
      <c r="T21" s="20"/>
      <c r="U21" s="20"/>
      <c r="V21" s="20"/>
      <c r="W21" s="20"/>
      <c r="X21" s="20"/>
      <c r="Y21" s="20"/>
      <c r="Z21" s="20"/>
      <c r="AA21" s="20"/>
      <c r="AB21" s="20"/>
      <c r="AC21" s="20"/>
      <c r="AD21" s="20"/>
      <c r="AE21" s="20"/>
    </row>
    <row r="22" spans="1:31" ht="12.75">
      <c r="A22" s="3" t="str">
        <f t="shared" si="0"/>
        <v>OK</v>
      </c>
      <c r="B22" s="21">
        <v>16</v>
      </c>
      <c r="C22" t="s">
        <v>72</v>
      </c>
      <c r="D22" s="11">
        <v>17.9</v>
      </c>
      <c r="E22" s="11">
        <v>9.08</v>
      </c>
      <c r="F22" s="13"/>
      <c r="G22" t="s">
        <v>66</v>
      </c>
      <c r="H22" s="11">
        <v>12.05</v>
      </c>
      <c r="I22" s="11">
        <v>9.51</v>
      </c>
      <c r="J22" s="22"/>
      <c r="K22" t="s">
        <v>61</v>
      </c>
      <c r="L22" s="11">
        <v>20.13</v>
      </c>
      <c r="M22" s="11">
        <v>8.17</v>
      </c>
      <c r="N22" s="22"/>
      <c r="O22" t="s">
        <v>65</v>
      </c>
      <c r="P22" s="11">
        <v>25.12</v>
      </c>
      <c r="Q22" s="11">
        <v>6.44</v>
      </c>
      <c r="R22" s="17">
        <f t="shared" si="2"/>
      </c>
      <c r="S22" s="20"/>
      <c r="T22" s="20"/>
      <c r="U22" s="20"/>
      <c r="V22" s="20"/>
      <c r="W22" s="20"/>
      <c r="X22" s="20"/>
      <c r="Y22" s="20"/>
      <c r="Z22" s="20"/>
      <c r="AA22" s="20"/>
      <c r="AB22" s="20"/>
      <c r="AC22" s="20"/>
      <c r="AD22" s="20"/>
      <c r="AE22" s="20"/>
    </row>
    <row r="23" spans="1:31" ht="12.75">
      <c r="A23" s="3" t="str">
        <f t="shared" si="0"/>
        <v>OK</v>
      </c>
      <c r="B23" s="21">
        <v>17</v>
      </c>
      <c r="C23" t="s">
        <v>74</v>
      </c>
      <c r="D23" s="11">
        <v>19.89</v>
      </c>
      <c r="E23" s="11">
        <v>8.41</v>
      </c>
      <c r="F23" s="13"/>
      <c r="G23" t="s">
        <v>59</v>
      </c>
      <c r="H23" s="11">
        <v>18.05</v>
      </c>
      <c r="I23" s="11">
        <v>6.19</v>
      </c>
      <c r="J23" s="22"/>
      <c r="K23" t="s">
        <v>70</v>
      </c>
      <c r="L23" s="11">
        <v>27.4</v>
      </c>
      <c r="M23" s="11">
        <v>6.01</v>
      </c>
      <c r="N23" s="22"/>
      <c r="O23" t="s">
        <v>67</v>
      </c>
      <c r="P23" s="11">
        <v>19.57</v>
      </c>
      <c r="Q23" s="11">
        <v>8.63</v>
      </c>
      <c r="R23" s="17">
        <f t="shared" si="2"/>
      </c>
      <c r="S23" s="20"/>
      <c r="T23" s="20"/>
      <c r="U23" s="20"/>
      <c r="V23" s="20"/>
      <c r="W23" s="20"/>
      <c r="X23" s="20"/>
      <c r="Y23" s="20"/>
      <c r="Z23" s="20"/>
      <c r="AA23" s="20"/>
      <c r="AB23" s="20"/>
      <c r="AC23" s="20"/>
      <c r="AD23" s="20"/>
      <c r="AE23" s="20"/>
    </row>
    <row r="24" spans="1:31" ht="12.75">
      <c r="A24" s="3" t="str">
        <f t="shared" si="0"/>
        <v>OK</v>
      </c>
      <c r="B24" s="21">
        <v>18</v>
      </c>
      <c r="C24" t="s">
        <v>67</v>
      </c>
      <c r="D24" s="11">
        <v>20.57</v>
      </c>
      <c r="E24" s="11">
        <v>8.38</v>
      </c>
      <c r="F24" s="13"/>
      <c r="G24" t="s">
        <v>74</v>
      </c>
      <c r="H24" s="11">
        <v>14.97</v>
      </c>
      <c r="I24" s="11">
        <v>10.74</v>
      </c>
      <c r="J24" s="22"/>
      <c r="K24" t="s">
        <v>59</v>
      </c>
      <c r="L24" s="11">
        <v>31.75</v>
      </c>
      <c r="M24" s="11">
        <v>5.37</v>
      </c>
      <c r="N24" s="22"/>
      <c r="O24" t="s">
        <v>70</v>
      </c>
      <c r="P24" s="11">
        <v>26.95</v>
      </c>
      <c r="Q24" s="11">
        <v>6.04</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E7:E76 I7:I76 M7:M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75</v>
      </c>
      <c r="C5" s="18" t="s">
        <v>78</v>
      </c>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74</v>
      </c>
      <c r="C6" s="15" t="s">
        <v>78</v>
      </c>
      <c r="D6" s="32"/>
      <c r="E6" s="32"/>
      <c r="F6" s="32"/>
      <c r="G6" s="32"/>
      <c r="H6" s="32"/>
      <c r="I6" s="32"/>
      <c r="J6" s="32"/>
      <c r="K6" s="32"/>
      <c r="L6" s="53">
        <f aca="true" t="shared" si="0" ref="L6:L22">SUM(D6,F6,H6,J6)</f>
        <v>0</v>
      </c>
      <c r="M6" s="54">
        <f aca="true" t="shared" si="1" ref="M6:M22">IF(COUNT(D6,F6,H6,J6)=4,MINA(D6,F6,H6,J6),0)</f>
        <v>0</v>
      </c>
      <c r="N6" s="54">
        <f aca="true" t="shared" si="2" ref="N6:N22">SUM(L6-M6)</f>
        <v>0</v>
      </c>
      <c r="O6" s="54">
        <f aca="true" t="shared" si="3" ref="O6:O22">MAX(D6,F6,H6,J6)</f>
        <v>0</v>
      </c>
      <c r="P6" s="54">
        <f aca="true" t="shared" si="4" ref="P6:P22">MIN(E6,G6,I6,K6)</f>
        <v>0</v>
      </c>
      <c r="Q6" s="54"/>
      <c r="R6" s="54"/>
      <c r="S6" s="53">
        <v>0</v>
      </c>
      <c r="T6" s="54"/>
      <c r="U6" s="54">
        <f aca="true" t="shared" si="5" ref="U6:U22">MAX(O6,S6)</f>
        <v>0</v>
      </c>
      <c r="V6" s="54">
        <f aca="true" t="shared" si="6" ref="V6:V22">MIN(P6,T6)</f>
        <v>0</v>
      </c>
      <c r="W6" s="55">
        <f aca="true" t="shared" si="7" ref="W6:W22">IF(V6&lt;&gt;0,SUM($X$3/V6*12),"")</f>
      </c>
      <c r="X6" s="55">
        <f aca="true" t="shared" si="8" ref="X6:X22">IF(V6&lt;&gt;0,SUM(3600/V6*$X$3/5280),"")</f>
      </c>
    </row>
    <row r="7" spans="1:24" ht="15" thickBot="1">
      <c r="A7" s="64"/>
      <c r="B7" s="30" t="s">
        <v>59</v>
      </c>
      <c r="C7" s="15" t="s">
        <v>77</v>
      </c>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60</v>
      </c>
      <c r="C8" s="15" t="s">
        <v>78</v>
      </c>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67</v>
      </c>
      <c r="C9" s="15" t="s">
        <v>78</v>
      </c>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65</v>
      </c>
      <c r="C10" s="15" t="s">
        <v>77</v>
      </c>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61</v>
      </c>
      <c r="C11" s="15" t="s">
        <v>78</v>
      </c>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68</v>
      </c>
      <c r="C12" s="15" t="s">
        <v>79</v>
      </c>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63</v>
      </c>
      <c r="C13" s="15" t="s">
        <v>78</v>
      </c>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73</v>
      </c>
      <c r="C14" s="15" t="s">
        <v>78</v>
      </c>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71</v>
      </c>
      <c r="C15" s="15" t="s">
        <v>79</v>
      </c>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76</v>
      </c>
      <c r="C16" s="15" t="s">
        <v>78</v>
      </c>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64</v>
      </c>
      <c r="C17" s="15" t="s">
        <v>78</v>
      </c>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66</v>
      </c>
      <c r="C18" s="15" t="s">
        <v>78</v>
      </c>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69</v>
      </c>
      <c r="C19" s="15" t="s">
        <v>79</v>
      </c>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62</v>
      </c>
      <c r="C20" s="15" t="s">
        <v>79</v>
      </c>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70</v>
      </c>
      <c r="C21" s="15" t="s">
        <v>77</v>
      </c>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c r="A22" s="64"/>
      <c r="B22" s="30" t="s">
        <v>72</v>
      </c>
      <c r="C22" s="15" t="s">
        <v>78</v>
      </c>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10"/>
  </sheetPr>
  <dimension ref="B2:Z500"/>
  <sheetViews>
    <sheetView tabSelected="1" zoomScale="83" zoomScaleNormal="83" workbookViewId="0" topLeftCell="A1">
      <selection activeCell="K8" sqref="K8"/>
    </sheetView>
  </sheetViews>
  <sheetFormatPr defaultColWidth="9.140625" defaultRowHeight="12.75"/>
  <cols>
    <col min="1" max="1" width="2.00390625" style="14" customWidth="1"/>
    <col min="2" max="2" width="3.421875" style="14" customWidth="1"/>
    <col min="3" max="3" width="16.00390625" style="14" customWidth="1"/>
    <col min="4" max="4" width="11.7109375" style="14" customWidth="1"/>
    <col min="5" max="12" width="9.140625" style="14" customWidth="1"/>
    <col min="13" max="14" width="9.140625" style="14" hidden="1" customWidth="1"/>
    <col min="15" max="15" width="4.57421875" style="14" customWidth="1"/>
    <col min="16" max="16" width="9.140625" style="14" customWidth="1"/>
    <col min="17" max="17" width="9.140625" style="14" hidden="1" customWidth="1"/>
    <col min="18" max="18" width="9.140625" style="14" customWidth="1"/>
    <col min="19" max="19" width="5.28125" style="14" customWidth="1"/>
    <col min="20" max="20" width="4.28125" style="14" customWidth="1"/>
    <col min="21" max="21" width="9.140625" style="14" customWidth="1"/>
    <col min="22" max="22" width="7.421875" style="14" customWidth="1"/>
    <col min="23" max="24" width="9.140625" style="14" customWidth="1"/>
    <col min="25" max="25" width="10.7109375" style="14" customWidth="1"/>
    <col min="26" max="26" width="9.140625" style="14" hidden="1" customWidth="1"/>
    <col min="27" max="16384" width="9.140625" style="14" customWidth="1"/>
  </cols>
  <sheetData>
    <row r="1" ht="13.5" thickBot="1"/>
    <row r="2" spans="2:26" ht="15.75" thickTop="1">
      <c r="B2" s="88"/>
      <c r="C2" s="89"/>
      <c r="D2" s="89"/>
      <c r="E2" s="90"/>
      <c r="F2" s="90"/>
      <c r="G2" s="91"/>
      <c r="H2" s="91"/>
      <c r="I2" s="92"/>
      <c r="J2" s="92"/>
      <c r="K2" s="112" t="s">
        <v>80</v>
      </c>
      <c r="L2" s="112" t="s">
        <v>0</v>
      </c>
      <c r="M2" s="89" t="s">
        <v>1</v>
      </c>
      <c r="N2" s="89" t="s">
        <v>1</v>
      </c>
      <c r="O2" s="80" t="s">
        <v>81</v>
      </c>
      <c r="P2" s="80" t="s">
        <v>1</v>
      </c>
      <c r="Q2" s="80" t="s">
        <v>1</v>
      </c>
      <c r="R2" s="105" t="s">
        <v>2</v>
      </c>
      <c r="S2" s="80" t="s">
        <v>4</v>
      </c>
      <c r="T2" s="80" t="s">
        <v>4</v>
      </c>
      <c r="U2" s="80" t="s">
        <v>4</v>
      </c>
      <c r="V2" s="80" t="s">
        <v>4</v>
      </c>
      <c r="W2" s="80" t="s">
        <v>3</v>
      </c>
      <c r="X2" s="105" t="s">
        <v>2</v>
      </c>
      <c r="Y2" s="132" t="s">
        <v>108</v>
      </c>
      <c r="Z2" s="106">
        <v>136</v>
      </c>
    </row>
    <row r="3" spans="2:26" ht="22.5" customHeight="1">
      <c r="B3" s="93" t="s">
        <v>5</v>
      </c>
      <c r="C3" s="94" t="s">
        <v>6</v>
      </c>
      <c r="D3" s="95" t="s">
        <v>7</v>
      </c>
      <c r="E3" s="81" t="s">
        <v>8</v>
      </c>
      <c r="F3" s="81" t="s">
        <v>9</v>
      </c>
      <c r="G3" s="82" t="s">
        <v>8</v>
      </c>
      <c r="H3" s="82" t="s">
        <v>9</v>
      </c>
      <c r="I3" s="113" t="s">
        <v>8</v>
      </c>
      <c r="J3" s="113" t="s">
        <v>9</v>
      </c>
      <c r="K3" s="111" t="s">
        <v>8</v>
      </c>
      <c r="L3" s="111" t="s">
        <v>9</v>
      </c>
      <c r="M3" s="96" t="s">
        <v>10</v>
      </c>
      <c r="N3" s="96" t="s">
        <v>11</v>
      </c>
      <c r="O3" s="96" t="s">
        <v>82</v>
      </c>
      <c r="P3" s="96" t="s">
        <v>13</v>
      </c>
      <c r="Q3" s="96" t="s">
        <v>12</v>
      </c>
      <c r="R3" s="96" t="s">
        <v>14</v>
      </c>
      <c r="S3" s="96" t="s">
        <v>0</v>
      </c>
      <c r="T3" s="96" t="s">
        <v>15</v>
      </c>
      <c r="U3" s="96" t="s">
        <v>3</v>
      </c>
      <c r="V3" s="96" t="s">
        <v>16</v>
      </c>
      <c r="W3" s="83" t="s">
        <v>17</v>
      </c>
      <c r="X3" s="83" t="s">
        <v>18</v>
      </c>
      <c r="Y3" s="110" t="s">
        <v>53</v>
      </c>
      <c r="Z3" s="107" t="s">
        <v>52</v>
      </c>
    </row>
    <row r="4" spans="2:26" ht="15">
      <c r="B4" s="127">
        <v>1</v>
      </c>
      <c r="C4" s="98" t="s">
        <v>88</v>
      </c>
      <c r="D4" s="99" t="s">
        <v>101</v>
      </c>
      <c r="E4" s="100">
        <v>19.89</v>
      </c>
      <c r="F4" s="100">
        <v>8.41</v>
      </c>
      <c r="G4" s="100">
        <v>14.97</v>
      </c>
      <c r="H4" s="100">
        <v>10.74</v>
      </c>
      <c r="I4" s="117">
        <v>20.4</v>
      </c>
      <c r="J4" s="100">
        <v>8.45</v>
      </c>
      <c r="K4" s="100">
        <v>19.56</v>
      </c>
      <c r="L4" s="100">
        <v>8.78</v>
      </c>
      <c r="M4" s="84">
        <f aca="true" t="shared" si="0" ref="M4:M14">SUM(E4,G4,I4,K4)</f>
        <v>74.82</v>
      </c>
      <c r="N4" s="84">
        <f aca="true" t="shared" si="1" ref="N4:N14">IF(COUNT(E4,G4,I4,K4)=4,MINA(E4,G4,I4,K4),0)</f>
        <v>14.97</v>
      </c>
      <c r="O4" s="116">
        <v>1</v>
      </c>
      <c r="P4" s="84">
        <f aca="true" t="shared" si="2" ref="P4:P14">SUM(M4-N4)</f>
        <v>59.849999999999994</v>
      </c>
      <c r="Q4" s="84">
        <f aca="true" t="shared" si="3" ref="Q4:Q14">MAX(E4,G4,I4,K4)</f>
        <v>20.4</v>
      </c>
      <c r="R4" s="84">
        <f aca="true" t="shared" si="4" ref="R4:R14">MIN(F4,H4,J4,L4)</f>
        <v>8.41</v>
      </c>
      <c r="S4" s="122"/>
      <c r="T4" s="84" t="s">
        <v>102</v>
      </c>
      <c r="U4" s="84">
        <v>20.42</v>
      </c>
      <c r="V4" s="84">
        <v>8.12</v>
      </c>
      <c r="W4" s="84">
        <f>MAX(Q4,U4)</f>
        <v>20.42</v>
      </c>
      <c r="X4" s="84">
        <f>MIN(R4,V4)</f>
        <v>8.12</v>
      </c>
      <c r="Y4" s="85">
        <f aca="true" t="shared" si="5" ref="Y4:Y14">IF(X4&lt;&gt;0,SUM($Z$2/X4*12),"")</f>
        <v>200.98522167487687</v>
      </c>
      <c r="Z4" s="108">
        <f>IF(X4&lt;&gt;0,SUM(3600/X4*$Z$2/5280),"")</f>
        <v>11.419614867890731</v>
      </c>
    </row>
    <row r="5" spans="2:26" ht="15">
      <c r="B5" s="97">
        <v>2</v>
      </c>
      <c r="C5" s="98" t="s">
        <v>89</v>
      </c>
      <c r="D5" s="99" t="s">
        <v>101</v>
      </c>
      <c r="E5" s="100">
        <v>19.48</v>
      </c>
      <c r="F5" s="100">
        <v>8.65</v>
      </c>
      <c r="G5" s="100">
        <v>17.14</v>
      </c>
      <c r="H5" s="100">
        <v>9.28</v>
      </c>
      <c r="I5" s="100">
        <v>20.03</v>
      </c>
      <c r="J5" s="100">
        <v>8.47</v>
      </c>
      <c r="K5" s="117">
        <v>20.32</v>
      </c>
      <c r="L5" s="100">
        <v>8.52</v>
      </c>
      <c r="M5" s="84">
        <f t="shared" si="0"/>
        <v>76.97</v>
      </c>
      <c r="N5" s="84">
        <f t="shared" si="1"/>
        <v>17.14</v>
      </c>
      <c r="O5" s="114">
        <v>2</v>
      </c>
      <c r="P5" s="84">
        <f t="shared" si="2"/>
        <v>59.83</v>
      </c>
      <c r="Q5" s="84">
        <f t="shared" si="3"/>
        <v>20.32</v>
      </c>
      <c r="R5" s="84">
        <f t="shared" si="4"/>
        <v>8.47</v>
      </c>
      <c r="S5" s="121"/>
      <c r="T5" s="84" t="s">
        <v>102</v>
      </c>
      <c r="U5" s="84">
        <v>20.28</v>
      </c>
      <c r="V5" s="84">
        <v>8.5</v>
      </c>
      <c r="W5" s="84">
        <f>MAX(Q5,U5)</f>
        <v>20.32</v>
      </c>
      <c r="X5" s="84">
        <f>MIN(R5,V5)</f>
        <v>8.47</v>
      </c>
      <c r="Y5" s="85">
        <f t="shared" si="5"/>
        <v>192.68004722550174</v>
      </c>
      <c r="Z5" s="108">
        <f aca="true" t="shared" si="6" ref="Z5:Z22">IF(X5&lt;&gt;0,SUM(3600/X5*$Z$2/5280),"")</f>
        <v>10.947729955994419</v>
      </c>
    </row>
    <row r="6" spans="2:26" ht="15">
      <c r="B6" s="97">
        <v>3</v>
      </c>
      <c r="C6" s="98" t="s">
        <v>90</v>
      </c>
      <c r="D6" s="99" t="s">
        <v>101</v>
      </c>
      <c r="E6" s="117">
        <v>20.57</v>
      </c>
      <c r="F6" s="100">
        <v>8.38</v>
      </c>
      <c r="G6" s="100">
        <v>15.41</v>
      </c>
      <c r="H6" s="100">
        <v>10.27</v>
      </c>
      <c r="I6" s="100">
        <v>19.56</v>
      </c>
      <c r="J6" s="100">
        <v>8.9</v>
      </c>
      <c r="K6" s="100">
        <v>19.57</v>
      </c>
      <c r="L6" s="100">
        <v>8.63</v>
      </c>
      <c r="M6" s="84">
        <f t="shared" si="0"/>
        <v>75.11000000000001</v>
      </c>
      <c r="N6" s="84">
        <f t="shared" si="1"/>
        <v>15.41</v>
      </c>
      <c r="O6" s="114">
        <v>3</v>
      </c>
      <c r="P6" s="84">
        <f t="shared" si="2"/>
        <v>59.70000000000002</v>
      </c>
      <c r="Q6" s="84">
        <f t="shared" si="3"/>
        <v>20.57</v>
      </c>
      <c r="R6" s="84">
        <f t="shared" si="4"/>
        <v>8.38</v>
      </c>
      <c r="S6" s="84"/>
      <c r="T6" s="84" t="s">
        <v>102</v>
      </c>
      <c r="U6" s="84">
        <v>20.19</v>
      </c>
      <c r="V6" s="84">
        <v>8.21</v>
      </c>
      <c r="W6" s="84">
        <f>MAX(Q6,U6)</f>
        <v>20.57</v>
      </c>
      <c r="X6" s="84">
        <f>MIN(R6,V6)</f>
        <v>8.21</v>
      </c>
      <c r="Y6" s="85">
        <f t="shared" si="5"/>
        <v>198.78197320341047</v>
      </c>
      <c r="Z6" s="108">
        <f t="shared" si="6"/>
        <v>11.294430295648322</v>
      </c>
    </row>
    <row r="7" spans="2:26" ht="15">
      <c r="B7" s="97">
        <v>4</v>
      </c>
      <c r="C7" s="98" t="s">
        <v>107</v>
      </c>
      <c r="D7" s="99" t="s">
        <v>101</v>
      </c>
      <c r="E7" s="100">
        <v>19.79</v>
      </c>
      <c r="F7" s="118">
        <v>8.3</v>
      </c>
      <c r="G7" s="100">
        <v>16.09</v>
      </c>
      <c r="H7" s="100">
        <v>9.12</v>
      </c>
      <c r="I7" s="100">
        <v>18.96</v>
      </c>
      <c r="J7" s="100">
        <v>8.53</v>
      </c>
      <c r="K7" s="100">
        <v>19.9</v>
      </c>
      <c r="L7" s="100">
        <v>8.61</v>
      </c>
      <c r="M7" s="84">
        <f t="shared" si="0"/>
        <v>74.74</v>
      </c>
      <c r="N7" s="84">
        <f t="shared" si="1"/>
        <v>16.09</v>
      </c>
      <c r="O7" s="114">
        <v>6</v>
      </c>
      <c r="P7" s="84">
        <f t="shared" si="2"/>
        <v>58.64999999999999</v>
      </c>
      <c r="Q7" s="84">
        <f t="shared" si="3"/>
        <v>19.9</v>
      </c>
      <c r="R7" s="84">
        <f t="shared" si="4"/>
        <v>8.3</v>
      </c>
      <c r="S7" s="123"/>
      <c r="T7" s="84" t="s">
        <v>102</v>
      </c>
      <c r="U7" s="84">
        <v>17.21</v>
      </c>
      <c r="V7" s="84">
        <v>8.68</v>
      </c>
      <c r="W7" s="128">
        <v>20.94</v>
      </c>
      <c r="X7" s="84">
        <v>8.26</v>
      </c>
      <c r="Y7" s="85">
        <f t="shared" si="5"/>
        <v>197.57869249394673</v>
      </c>
      <c r="Z7" s="108">
        <f t="shared" si="6"/>
        <v>11.226062073519701</v>
      </c>
    </row>
    <row r="8" spans="2:26" ht="15">
      <c r="B8" s="97">
        <v>5</v>
      </c>
      <c r="C8" s="98" t="s">
        <v>91</v>
      </c>
      <c r="D8" s="99" t="s">
        <v>101</v>
      </c>
      <c r="E8" s="100">
        <v>19.9</v>
      </c>
      <c r="F8" s="100">
        <v>8.36</v>
      </c>
      <c r="G8" s="117">
        <v>18.15</v>
      </c>
      <c r="H8" s="118">
        <v>9.02</v>
      </c>
      <c r="I8" s="100">
        <v>19.39</v>
      </c>
      <c r="J8" s="118">
        <v>8.11</v>
      </c>
      <c r="K8" s="100">
        <v>19.54</v>
      </c>
      <c r="L8" s="118">
        <v>8.49</v>
      </c>
      <c r="M8" s="84">
        <f t="shared" si="0"/>
        <v>76.97999999999999</v>
      </c>
      <c r="N8" s="84">
        <f t="shared" si="1"/>
        <v>18.15</v>
      </c>
      <c r="O8" s="114">
        <v>4</v>
      </c>
      <c r="P8" s="84">
        <f t="shared" si="2"/>
        <v>58.82999999999999</v>
      </c>
      <c r="Q8" s="84">
        <f t="shared" si="3"/>
        <v>19.9</v>
      </c>
      <c r="R8" s="84">
        <f t="shared" si="4"/>
        <v>8.11</v>
      </c>
      <c r="S8" s="84"/>
      <c r="T8" s="84" t="s">
        <v>103</v>
      </c>
      <c r="U8" s="84">
        <v>19.96</v>
      </c>
      <c r="V8" s="84">
        <v>8.31</v>
      </c>
      <c r="W8" s="84">
        <f>MAX(Q8,U8)</f>
        <v>19.96</v>
      </c>
      <c r="X8" s="84">
        <f>MIN(R8,V8)</f>
        <v>8.11</v>
      </c>
      <c r="Y8" s="85">
        <f t="shared" si="5"/>
        <v>201.23304562268805</v>
      </c>
      <c r="Z8" s="108">
        <f t="shared" si="6"/>
        <v>11.433695774016366</v>
      </c>
    </row>
    <row r="9" spans="2:26" ht="15">
      <c r="B9" s="97">
        <v>6</v>
      </c>
      <c r="C9" s="98" t="s">
        <v>92</v>
      </c>
      <c r="D9" s="99" t="s">
        <v>101</v>
      </c>
      <c r="E9" s="100">
        <v>19.44</v>
      </c>
      <c r="F9" s="100">
        <v>8.53</v>
      </c>
      <c r="G9" s="100">
        <v>12.86</v>
      </c>
      <c r="H9" s="100">
        <v>10.01</v>
      </c>
      <c r="I9" s="100">
        <v>19.44</v>
      </c>
      <c r="J9" s="100">
        <v>8.98</v>
      </c>
      <c r="K9" s="100">
        <v>19.86</v>
      </c>
      <c r="L9" s="100">
        <v>8.73</v>
      </c>
      <c r="M9" s="84">
        <f t="shared" si="0"/>
        <v>71.6</v>
      </c>
      <c r="N9" s="84">
        <f t="shared" si="1"/>
        <v>12.86</v>
      </c>
      <c r="O9" s="114">
        <v>5</v>
      </c>
      <c r="P9" s="84">
        <f t="shared" si="2"/>
        <v>58.739999999999995</v>
      </c>
      <c r="Q9" s="84">
        <f t="shared" si="3"/>
        <v>19.86</v>
      </c>
      <c r="R9" s="84">
        <f t="shared" si="4"/>
        <v>8.53</v>
      </c>
      <c r="S9" s="122"/>
      <c r="T9" s="84" t="s">
        <v>103</v>
      </c>
      <c r="U9" s="84">
        <v>19.62</v>
      </c>
      <c r="V9" s="84">
        <v>8.51</v>
      </c>
      <c r="W9" s="84">
        <f>MAX(Q9,U9)</f>
        <v>19.86</v>
      </c>
      <c r="X9" s="84">
        <f>MIN(R9,V9)</f>
        <v>8.51</v>
      </c>
      <c r="Y9" s="85">
        <f t="shared" si="5"/>
        <v>191.77438307873092</v>
      </c>
      <c r="Z9" s="108">
        <f t="shared" si="6"/>
        <v>10.896271765836984</v>
      </c>
    </row>
    <row r="10" spans="2:26" ht="15">
      <c r="B10" s="97">
        <v>7</v>
      </c>
      <c r="C10" s="98" t="s">
        <v>96</v>
      </c>
      <c r="D10" s="99" t="s">
        <v>101</v>
      </c>
      <c r="E10" s="100">
        <v>12.17</v>
      </c>
      <c r="F10" s="100">
        <v>11.01</v>
      </c>
      <c r="G10" s="100">
        <v>14.82</v>
      </c>
      <c r="H10" s="100">
        <v>10.38</v>
      </c>
      <c r="I10" s="100">
        <v>20.13</v>
      </c>
      <c r="J10" s="100">
        <v>8.17</v>
      </c>
      <c r="K10" s="100">
        <v>13.61</v>
      </c>
      <c r="L10" s="100">
        <v>8.96</v>
      </c>
      <c r="M10" s="84">
        <f t="shared" si="0"/>
        <v>60.730000000000004</v>
      </c>
      <c r="N10" s="84">
        <f t="shared" si="1"/>
        <v>12.17</v>
      </c>
      <c r="O10" s="114">
        <v>10</v>
      </c>
      <c r="P10" s="84">
        <f t="shared" si="2"/>
        <v>48.56</v>
      </c>
      <c r="Q10" s="84">
        <f t="shared" si="3"/>
        <v>20.13</v>
      </c>
      <c r="R10" s="84">
        <f t="shared" si="4"/>
        <v>8.17</v>
      </c>
      <c r="S10" s="123"/>
      <c r="T10" s="84" t="s">
        <v>103</v>
      </c>
      <c r="U10" s="84">
        <v>17.61</v>
      </c>
      <c r="V10" s="84">
        <v>8.74</v>
      </c>
      <c r="W10" s="84">
        <v>20.14</v>
      </c>
      <c r="X10" s="129">
        <v>8.06</v>
      </c>
      <c r="Y10" s="85">
        <f t="shared" si="5"/>
        <v>202.48138957816374</v>
      </c>
      <c r="Z10" s="108">
        <f t="shared" si="6"/>
        <v>11.504624407850214</v>
      </c>
    </row>
    <row r="11" spans="2:26" ht="15">
      <c r="B11" s="97">
        <v>8</v>
      </c>
      <c r="C11" s="98" t="s">
        <v>93</v>
      </c>
      <c r="D11" s="99" t="s">
        <v>101</v>
      </c>
      <c r="E11" s="100">
        <v>17.9</v>
      </c>
      <c r="F11" s="100">
        <v>9.08</v>
      </c>
      <c r="G11" s="100">
        <v>14.16</v>
      </c>
      <c r="H11" s="100">
        <v>10.2</v>
      </c>
      <c r="I11" s="100">
        <v>17.86</v>
      </c>
      <c r="J11" s="100">
        <v>9.06</v>
      </c>
      <c r="K11" s="100">
        <v>17.43</v>
      </c>
      <c r="L11" s="100">
        <v>9.44</v>
      </c>
      <c r="M11" s="84">
        <f t="shared" si="0"/>
        <v>67.35</v>
      </c>
      <c r="N11" s="84">
        <f t="shared" si="1"/>
        <v>14.16</v>
      </c>
      <c r="O11" s="114">
        <v>7</v>
      </c>
      <c r="P11" s="84">
        <f t="shared" si="2"/>
        <v>53.19</v>
      </c>
      <c r="Q11" s="84">
        <f t="shared" si="3"/>
        <v>17.9</v>
      </c>
      <c r="R11" s="84">
        <f t="shared" si="4"/>
        <v>9.06</v>
      </c>
      <c r="S11" s="121"/>
      <c r="T11" s="84" t="s">
        <v>104</v>
      </c>
      <c r="U11" s="84">
        <v>18.47</v>
      </c>
      <c r="V11" s="84">
        <v>8.89</v>
      </c>
      <c r="W11" s="84">
        <f>MAX(Q11,U11)</f>
        <v>18.47</v>
      </c>
      <c r="X11" s="84">
        <f>MIN(R11,V11)</f>
        <v>8.89</v>
      </c>
      <c r="Y11" s="85">
        <f t="shared" si="5"/>
        <v>183.57705286839143</v>
      </c>
      <c r="Z11" s="108">
        <f t="shared" si="6"/>
        <v>10.43051436752224</v>
      </c>
    </row>
    <row r="12" spans="2:26" ht="15">
      <c r="B12" s="97">
        <v>9</v>
      </c>
      <c r="C12" s="98" t="s">
        <v>95</v>
      </c>
      <c r="D12" s="99" t="s">
        <v>101</v>
      </c>
      <c r="E12" s="100">
        <v>16.26</v>
      </c>
      <c r="F12" s="100">
        <v>9.35</v>
      </c>
      <c r="G12" s="100">
        <v>14.87</v>
      </c>
      <c r="H12" s="100">
        <v>10.88</v>
      </c>
      <c r="I12" s="100">
        <v>17.08</v>
      </c>
      <c r="J12" s="100">
        <v>9.48</v>
      </c>
      <c r="K12" s="100">
        <v>17.26</v>
      </c>
      <c r="L12" s="100">
        <v>8.99</v>
      </c>
      <c r="M12" s="84">
        <f t="shared" si="0"/>
        <v>65.47</v>
      </c>
      <c r="N12" s="84">
        <f t="shared" si="1"/>
        <v>14.87</v>
      </c>
      <c r="O12" s="114">
        <v>9</v>
      </c>
      <c r="P12" s="84">
        <f t="shared" si="2"/>
        <v>50.6</v>
      </c>
      <c r="Q12" s="84">
        <f t="shared" si="3"/>
        <v>17.26</v>
      </c>
      <c r="R12" s="84">
        <f t="shared" si="4"/>
        <v>8.99</v>
      </c>
      <c r="S12" s="84"/>
      <c r="T12" s="84" t="s">
        <v>104</v>
      </c>
      <c r="U12" s="84">
        <v>17.18</v>
      </c>
      <c r="V12" s="84">
        <v>9.19</v>
      </c>
      <c r="W12" s="84">
        <f>MAX(Q12,U12)</f>
        <v>17.26</v>
      </c>
      <c r="X12" s="84">
        <f>MIN(R12,V12)</f>
        <v>8.99</v>
      </c>
      <c r="Y12" s="85">
        <f t="shared" si="5"/>
        <v>181.53503893214682</v>
      </c>
      <c r="Z12" s="108">
        <f t="shared" si="6"/>
        <v>10.314490848417433</v>
      </c>
    </row>
    <row r="13" spans="2:26" ht="15">
      <c r="B13" s="97">
        <v>10</v>
      </c>
      <c r="C13" s="98" t="s">
        <v>94</v>
      </c>
      <c r="D13" s="99" t="s">
        <v>101</v>
      </c>
      <c r="E13" s="100">
        <v>16.94</v>
      </c>
      <c r="F13" s="100">
        <v>9.16</v>
      </c>
      <c r="G13" s="100">
        <v>12.05</v>
      </c>
      <c r="H13" s="100">
        <v>9.51</v>
      </c>
      <c r="I13" s="100">
        <v>17.73</v>
      </c>
      <c r="J13" s="100">
        <v>9.06</v>
      </c>
      <c r="K13" s="100">
        <v>17.6</v>
      </c>
      <c r="L13" s="100">
        <v>8.98</v>
      </c>
      <c r="M13" s="84">
        <f t="shared" si="0"/>
        <v>64.32</v>
      </c>
      <c r="N13" s="84">
        <f t="shared" si="1"/>
        <v>12.05</v>
      </c>
      <c r="O13" s="114">
        <v>8</v>
      </c>
      <c r="P13" s="84">
        <f t="shared" si="2"/>
        <v>52.269999999999996</v>
      </c>
      <c r="Q13" s="84">
        <f t="shared" si="3"/>
        <v>17.73</v>
      </c>
      <c r="R13" s="84">
        <f t="shared" si="4"/>
        <v>8.98</v>
      </c>
      <c r="S13" s="122"/>
      <c r="T13" s="84" t="s">
        <v>104</v>
      </c>
      <c r="U13" s="84">
        <v>15.63</v>
      </c>
      <c r="V13" s="84">
        <v>9.17</v>
      </c>
      <c r="W13" s="84">
        <f>MAX(Q13,U13)</f>
        <v>17.73</v>
      </c>
      <c r="X13" s="84">
        <f>MIN(R13,V13)</f>
        <v>8.98</v>
      </c>
      <c r="Y13" s="85">
        <f t="shared" si="5"/>
        <v>181.7371937639198</v>
      </c>
      <c r="Z13" s="108">
        <f t="shared" si="6"/>
        <v>10.325976918404535</v>
      </c>
    </row>
    <row r="14" spans="2:26" ht="15">
      <c r="B14" s="97">
        <v>11</v>
      </c>
      <c r="C14" s="98" t="s">
        <v>97</v>
      </c>
      <c r="D14" s="99" t="s">
        <v>101</v>
      </c>
      <c r="E14" s="100">
        <v>14.29</v>
      </c>
      <c r="F14" s="100">
        <v>9.92</v>
      </c>
      <c r="G14" s="100">
        <v>13.24</v>
      </c>
      <c r="H14" s="100">
        <v>10.86</v>
      </c>
      <c r="I14" s="100">
        <v>16.36</v>
      </c>
      <c r="J14" s="100">
        <v>9.94</v>
      </c>
      <c r="K14" s="100">
        <v>15.55</v>
      </c>
      <c r="L14" s="100">
        <v>9.87</v>
      </c>
      <c r="M14" s="84">
        <f t="shared" si="0"/>
        <v>59.44</v>
      </c>
      <c r="N14" s="84">
        <f t="shared" si="1"/>
        <v>13.24</v>
      </c>
      <c r="O14" s="114">
        <v>11</v>
      </c>
      <c r="P14" s="84">
        <f t="shared" si="2"/>
        <v>46.199999999999996</v>
      </c>
      <c r="Q14" s="84">
        <f t="shared" si="3"/>
        <v>16.36</v>
      </c>
      <c r="R14" s="84">
        <f t="shared" si="4"/>
        <v>9.87</v>
      </c>
      <c r="S14" s="123"/>
      <c r="T14" s="84" t="s">
        <v>105</v>
      </c>
      <c r="U14" s="84">
        <v>14.21</v>
      </c>
      <c r="V14" s="84">
        <v>10.35</v>
      </c>
      <c r="W14" s="84">
        <f>MAX(Q14,U14)</f>
        <v>16.36</v>
      </c>
      <c r="X14" s="84">
        <f>MIN(R14,V14)</f>
        <v>9.87</v>
      </c>
      <c r="Y14" s="85">
        <f t="shared" si="5"/>
        <v>165.34954407294833</v>
      </c>
      <c r="Z14" s="108">
        <f t="shared" si="6"/>
        <v>9.394860458690246</v>
      </c>
    </row>
    <row r="15" spans="2:26" ht="9" customHeight="1">
      <c r="B15" s="97"/>
      <c r="C15" s="98"/>
      <c r="D15" s="99"/>
      <c r="E15" s="100"/>
      <c r="F15" s="100"/>
      <c r="G15" s="100"/>
      <c r="H15" s="100"/>
      <c r="I15" s="100"/>
      <c r="J15" s="100"/>
      <c r="K15" s="100"/>
      <c r="L15" s="100"/>
      <c r="M15" s="84"/>
      <c r="N15" s="84"/>
      <c r="O15" s="114"/>
      <c r="P15" s="84"/>
      <c r="Q15" s="84"/>
      <c r="R15" s="84"/>
      <c r="S15" s="123"/>
      <c r="T15" s="84"/>
      <c r="U15" s="84"/>
      <c r="V15" s="84"/>
      <c r="W15" s="84"/>
      <c r="X15" s="84"/>
      <c r="Y15" s="85"/>
      <c r="Z15" s="108"/>
    </row>
    <row r="16" spans="2:26" ht="15">
      <c r="B16" s="127">
        <v>1</v>
      </c>
      <c r="C16" s="98" t="s">
        <v>98</v>
      </c>
      <c r="D16" s="99" t="s">
        <v>106</v>
      </c>
      <c r="E16" s="125">
        <v>30.19</v>
      </c>
      <c r="F16" s="126">
        <v>5.48</v>
      </c>
      <c r="G16" s="100">
        <v>18.05</v>
      </c>
      <c r="H16" s="126">
        <v>6.19</v>
      </c>
      <c r="I16" s="125">
        <v>31.75</v>
      </c>
      <c r="J16" s="126">
        <v>5.37</v>
      </c>
      <c r="K16" s="125">
        <v>30.2</v>
      </c>
      <c r="L16" s="119">
        <v>5.55</v>
      </c>
      <c r="M16" s="84">
        <f aca="true" t="shared" si="7" ref="M16:M22">SUM(E16,G16,I16,K16)</f>
        <v>110.19000000000001</v>
      </c>
      <c r="N16" s="84">
        <f aca="true" t="shared" si="8" ref="N16:N22">IF(COUNT(E16,G16,I16,K16)=4,MINA(E16,G16,I16,K16),0)</f>
        <v>18.05</v>
      </c>
      <c r="O16" s="116">
        <v>1</v>
      </c>
      <c r="P16" s="84">
        <f aca="true" t="shared" si="9" ref="P16:P22">SUM(M16-N16)</f>
        <v>92.14000000000001</v>
      </c>
      <c r="Q16" s="84">
        <f aca="true" t="shared" si="10" ref="Q16:Q22">MAX(E16,G16,I16,K16)</f>
        <v>31.75</v>
      </c>
      <c r="R16" s="84">
        <f aca="true" t="shared" si="11" ref="R16:R22">MIN(F16,H16,J16,L16)</f>
        <v>5.37</v>
      </c>
      <c r="S16" s="120"/>
      <c r="T16" s="84" t="s">
        <v>102</v>
      </c>
      <c r="U16" s="84">
        <v>31.62</v>
      </c>
      <c r="V16" s="84">
        <v>5.41</v>
      </c>
      <c r="W16" s="130">
        <f aca="true" t="shared" si="12" ref="W16:W22">MAX(Q16,U16)</f>
        <v>31.75</v>
      </c>
      <c r="X16" s="131">
        <f aca="true" t="shared" si="13" ref="X16:X22">MIN(R16,V16)</f>
        <v>5.37</v>
      </c>
      <c r="Y16" s="85">
        <f aca="true" t="shared" si="14" ref="Y16:Y22">IF(X16&lt;&gt;0,SUM($Z$2/X16*12),"")</f>
        <v>303.91061452513964</v>
      </c>
      <c r="Z16" s="108">
        <f t="shared" si="6"/>
        <v>17.267648552564754</v>
      </c>
    </row>
    <row r="17" spans="2:26" ht="15">
      <c r="B17" s="97">
        <v>2</v>
      </c>
      <c r="C17" s="98" t="s">
        <v>99</v>
      </c>
      <c r="D17" s="99" t="s">
        <v>106</v>
      </c>
      <c r="E17" s="100">
        <v>27.22</v>
      </c>
      <c r="F17" s="100">
        <v>6.2</v>
      </c>
      <c r="G17" s="125">
        <v>23.64</v>
      </c>
      <c r="H17" s="100">
        <v>6.9</v>
      </c>
      <c r="I17" s="100">
        <v>27.4</v>
      </c>
      <c r="J17" s="100">
        <v>6.01</v>
      </c>
      <c r="K17" s="100">
        <v>26.95</v>
      </c>
      <c r="L17" s="100">
        <v>6.04</v>
      </c>
      <c r="M17" s="84">
        <f t="shared" si="7"/>
        <v>105.21</v>
      </c>
      <c r="N17" s="84">
        <f t="shared" si="8"/>
        <v>23.64</v>
      </c>
      <c r="O17" s="114">
        <v>2</v>
      </c>
      <c r="P17" s="84">
        <f t="shared" si="9"/>
        <v>81.57</v>
      </c>
      <c r="Q17" s="84">
        <f t="shared" si="10"/>
        <v>27.4</v>
      </c>
      <c r="R17" s="84">
        <f t="shared" si="11"/>
        <v>6.01</v>
      </c>
      <c r="S17" s="84"/>
      <c r="T17" s="84" t="s">
        <v>102</v>
      </c>
      <c r="U17" s="84">
        <v>28.16</v>
      </c>
      <c r="V17" s="84">
        <v>6.09</v>
      </c>
      <c r="W17" s="84">
        <f t="shared" si="12"/>
        <v>28.16</v>
      </c>
      <c r="X17" s="84">
        <f t="shared" si="13"/>
        <v>6.01</v>
      </c>
      <c r="Y17" s="85">
        <f t="shared" si="14"/>
        <v>271.5474209650582</v>
      </c>
      <c r="Z17" s="108">
        <f t="shared" si="6"/>
        <v>15.428830736651035</v>
      </c>
    </row>
    <row r="18" spans="2:26" ht="15">
      <c r="B18" s="97">
        <v>3</v>
      </c>
      <c r="C18" s="98" t="s">
        <v>100</v>
      </c>
      <c r="D18" s="99" t="s">
        <v>106</v>
      </c>
      <c r="E18" s="100">
        <v>16.57</v>
      </c>
      <c r="F18" s="100">
        <v>6.32</v>
      </c>
      <c r="G18" s="100">
        <v>17.16</v>
      </c>
      <c r="H18" s="100">
        <v>7.11</v>
      </c>
      <c r="I18" s="100">
        <v>26.16</v>
      </c>
      <c r="J18" s="100">
        <v>5.94</v>
      </c>
      <c r="K18" s="100">
        <v>25.12</v>
      </c>
      <c r="L18" s="100">
        <v>6.44</v>
      </c>
      <c r="M18" s="84">
        <f t="shared" si="7"/>
        <v>85.01</v>
      </c>
      <c r="N18" s="84">
        <f t="shared" si="8"/>
        <v>16.57</v>
      </c>
      <c r="O18" s="114">
        <v>3</v>
      </c>
      <c r="P18" s="84">
        <f t="shared" si="9"/>
        <v>68.44</v>
      </c>
      <c r="Q18" s="84">
        <f t="shared" si="10"/>
        <v>26.16</v>
      </c>
      <c r="R18" s="84">
        <f t="shared" si="11"/>
        <v>5.94</v>
      </c>
      <c r="S18" s="122"/>
      <c r="T18" s="84" t="s">
        <v>102</v>
      </c>
      <c r="U18" s="84">
        <v>25.88</v>
      </c>
      <c r="V18" s="84">
        <v>6.09</v>
      </c>
      <c r="W18" s="84">
        <f t="shared" si="12"/>
        <v>26.16</v>
      </c>
      <c r="X18" s="84">
        <f t="shared" si="13"/>
        <v>5.94</v>
      </c>
      <c r="Y18" s="85">
        <f t="shared" si="14"/>
        <v>274.7474747474747</v>
      </c>
      <c r="Z18" s="108">
        <f t="shared" si="6"/>
        <v>15.610651974288336</v>
      </c>
    </row>
    <row r="19" spans="2:26" ht="15">
      <c r="B19" s="97">
        <v>4</v>
      </c>
      <c r="C19" s="98" t="s">
        <v>83</v>
      </c>
      <c r="D19" s="99" t="s">
        <v>84</v>
      </c>
      <c r="E19" s="100">
        <v>19.89</v>
      </c>
      <c r="F19" s="100">
        <v>8.36</v>
      </c>
      <c r="G19" s="100">
        <v>15.63</v>
      </c>
      <c r="H19" s="100">
        <v>8.23</v>
      </c>
      <c r="I19" s="100">
        <v>20.14</v>
      </c>
      <c r="J19" s="100">
        <v>8.12</v>
      </c>
      <c r="K19" s="100">
        <v>21.49</v>
      </c>
      <c r="L19" s="100">
        <v>7.55</v>
      </c>
      <c r="M19" s="84">
        <f t="shared" si="7"/>
        <v>77.15</v>
      </c>
      <c r="N19" s="84">
        <f t="shared" si="8"/>
        <v>15.63</v>
      </c>
      <c r="O19" s="114">
        <v>4</v>
      </c>
      <c r="P19" s="84">
        <f t="shared" si="9"/>
        <v>61.52</v>
      </c>
      <c r="Q19" s="84">
        <f t="shared" si="10"/>
        <v>21.49</v>
      </c>
      <c r="R19" s="84">
        <f t="shared" si="11"/>
        <v>7.55</v>
      </c>
      <c r="S19" s="123"/>
      <c r="T19" s="84" t="s">
        <v>102</v>
      </c>
      <c r="U19" s="84">
        <v>17.29</v>
      </c>
      <c r="V19" s="84">
        <v>8.45</v>
      </c>
      <c r="W19" s="84">
        <f t="shared" si="12"/>
        <v>21.49</v>
      </c>
      <c r="X19" s="84">
        <f t="shared" si="13"/>
        <v>7.55</v>
      </c>
      <c r="Y19" s="85">
        <f t="shared" si="14"/>
        <v>216.158940397351</v>
      </c>
      <c r="Z19" s="108">
        <f t="shared" si="6"/>
        <v>12.281757977122217</v>
      </c>
    </row>
    <row r="20" spans="2:26" ht="15">
      <c r="B20" s="97">
        <v>5</v>
      </c>
      <c r="C20" s="98" t="s">
        <v>85</v>
      </c>
      <c r="D20" s="99" t="s">
        <v>84</v>
      </c>
      <c r="E20" s="100">
        <v>20.42</v>
      </c>
      <c r="F20" s="100">
        <v>8.22</v>
      </c>
      <c r="G20" s="100">
        <v>17.86</v>
      </c>
      <c r="H20" s="100">
        <v>8.82</v>
      </c>
      <c r="I20" s="100">
        <v>19.75</v>
      </c>
      <c r="J20" s="100">
        <v>8.26</v>
      </c>
      <c r="K20" s="100">
        <v>19.49</v>
      </c>
      <c r="L20" s="100">
        <v>8.37</v>
      </c>
      <c r="M20" s="84">
        <f t="shared" si="7"/>
        <v>77.52</v>
      </c>
      <c r="N20" s="84">
        <f t="shared" si="8"/>
        <v>17.86</v>
      </c>
      <c r="O20" s="114">
        <v>5</v>
      </c>
      <c r="P20" s="84">
        <f t="shared" si="9"/>
        <v>59.66</v>
      </c>
      <c r="Q20" s="84">
        <f t="shared" si="10"/>
        <v>20.42</v>
      </c>
      <c r="R20" s="84">
        <f t="shared" si="11"/>
        <v>8.22</v>
      </c>
      <c r="S20" s="122"/>
      <c r="T20" s="84" t="s">
        <v>103</v>
      </c>
      <c r="U20" s="84">
        <v>19.39</v>
      </c>
      <c r="V20" s="84">
        <v>8.62</v>
      </c>
      <c r="W20" s="84">
        <f t="shared" si="12"/>
        <v>20.42</v>
      </c>
      <c r="X20" s="84">
        <f t="shared" si="13"/>
        <v>8.22</v>
      </c>
      <c r="Y20" s="85">
        <f t="shared" si="14"/>
        <v>198.54014598540147</v>
      </c>
      <c r="Z20" s="108">
        <f t="shared" si="6"/>
        <v>11.2806901128069</v>
      </c>
    </row>
    <row r="21" spans="2:26" ht="15">
      <c r="B21" s="97">
        <v>6</v>
      </c>
      <c r="C21" s="98" t="s">
        <v>86</v>
      </c>
      <c r="D21" s="99" t="s">
        <v>84</v>
      </c>
      <c r="E21" s="100">
        <v>20.18</v>
      </c>
      <c r="F21" s="100">
        <v>8.36</v>
      </c>
      <c r="G21" s="100">
        <v>18.3</v>
      </c>
      <c r="H21" s="100">
        <v>8.8</v>
      </c>
      <c r="I21" s="100">
        <v>19.4</v>
      </c>
      <c r="J21" s="100">
        <v>8.68</v>
      </c>
      <c r="K21" s="100">
        <v>18.43</v>
      </c>
      <c r="L21" s="100">
        <v>8.62</v>
      </c>
      <c r="M21" s="84">
        <f t="shared" si="7"/>
        <v>76.31</v>
      </c>
      <c r="N21" s="84">
        <f t="shared" si="8"/>
        <v>18.3</v>
      </c>
      <c r="O21" s="114">
        <v>6</v>
      </c>
      <c r="P21" s="84">
        <f t="shared" si="9"/>
        <v>58.010000000000005</v>
      </c>
      <c r="Q21" s="84">
        <f t="shared" si="10"/>
        <v>20.18</v>
      </c>
      <c r="R21" s="84">
        <f t="shared" si="11"/>
        <v>8.36</v>
      </c>
      <c r="S21" s="121"/>
      <c r="T21" s="84" t="s">
        <v>103</v>
      </c>
      <c r="U21" s="84">
        <v>18.22</v>
      </c>
      <c r="V21" s="84">
        <v>8.4</v>
      </c>
      <c r="W21" s="84">
        <f t="shared" si="12"/>
        <v>20.18</v>
      </c>
      <c r="X21" s="84">
        <f t="shared" si="13"/>
        <v>8.36</v>
      </c>
      <c r="Y21" s="85">
        <f t="shared" si="14"/>
        <v>195.2153110047847</v>
      </c>
      <c r="Z21" s="108">
        <f t="shared" si="6"/>
        <v>11.091779034362768</v>
      </c>
    </row>
    <row r="22" spans="2:26" ht="15.75" thickBot="1">
      <c r="B22" s="101">
        <v>7</v>
      </c>
      <c r="C22" s="102" t="s">
        <v>87</v>
      </c>
      <c r="D22" s="103" t="s">
        <v>84</v>
      </c>
      <c r="E22" s="104">
        <v>17.15</v>
      </c>
      <c r="F22" s="104">
        <v>8.62</v>
      </c>
      <c r="G22" s="104">
        <v>13.2</v>
      </c>
      <c r="H22" s="104">
        <v>9.54</v>
      </c>
      <c r="I22" s="104">
        <v>17.28</v>
      </c>
      <c r="J22" s="104">
        <v>8.39</v>
      </c>
      <c r="K22" s="104">
        <v>14.57</v>
      </c>
      <c r="L22" s="104">
        <v>9.49</v>
      </c>
      <c r="M22" s="86">
        <f t="shared" si="7"/>
        <v>62.199999999999996</v>
      </c>
      <c r="N22" s="86">
        <f t="shared" si="8"/>
        <v>13.2</v>
      </c>
      <c r="O22" s="115">
        <v>7</v>
      </c>
      <c r="P22" s="86">
        <f t="shared" si="9"/>
        <v>49</v>
      </c>
      <c r="Q22" s="86">
        <f t="shared" si="10"/>
        <v>17.28</v>
      </c>
      <c r="R22" s="86">
        <f t="shared" si="11"/>
        <v>8.39</v>
      </c>
      <c r="S22" s="124"/>
      <c r="T22" s="86" t="s">
        <v>103</v>
      </c>
      <c r="U22" s="86">
        <v>14.89</v>
      </c>
      <c r="V22" s="86">
        <v>9.27</v>
      </c>
      <c r="W22" s="86">
        <f t="shared" si="12"/>
        <v>17.28</v>
      </c>
      <c r="X22" s="86">
        <f t="shared" si="13"/>
        <v>8.39</v>
      </c>
      <c r="Y22" s="87">
        <f t="shared" si="14"/>
        <v>194.5172824791418</v>
      </c>
      <c r="Z22" s="109">
        <f t="shared" si="6"/>
        <v>11.052118322678513</v>
      </c>
    </row>
    <row r="23" spans="2:26" ht="13.5" thickTop="1">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8 I4:I58 G4:G58 E4:E58">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8 J4:J58 H4:H58 F4:F58">
      <formula1>$G$2</formula1>
      <formula2>#REF!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7" t="s">
        <v>21</v>
      </c>
      <c r="D4" s="147"/>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4" t="s">
        <v>19</v>
      </c>
      <c r="M5" s="145"/>
      <c r="N5" s="146"/>
      <c r="O5" s="1"/>
      <c r="P5" s="8"/>
      <c r="Q5" s="40"/>
      <c r="R5" s="40"/>
      <c r="S5" s="10" t="s">
        <v>22</v>
      </c>
      <c r="T5"/>
      <c r="U5" s="24"/>
      <c r="V5" s="21"/>
      <c r="W5" s="22"/>
      <c r="X5" s="13"/>
      <c r="Y5" s="13"/>
      <c r="Z5" s="13"/>
      <c r="AA5" s="22"/>
      <c r="AB5" s="13"/>
      <c r="AC5" s="13"/>
      <c r="AD5" s="22"/>
      <c r="AE5" s="149"/>
      <c r="AF5" s="149"/>
      <c r="AG5" s="149"/>
      <c r="AH5" s="22"/>
      <c r="AI5" s="22"/>
      <c r="AJ5" s="13"/>
      <c r="AK5" s="13"/>
      <c r="AL5" s="26"/>
      <c r="AN5" s="24"/>
      <c r="AO5" s="21"/>
      <c r="AP5" s="22"/>
      <c r="AQ5" s="13"/>
      <c r="AR5" s="13"/>
      <c r="AS5" s="13"/>
      <c r="AT5" s="22"/>
      <c r="AU5" s="13"/>
      <c r="AV5" s="13"/>
      <c r="AW5" s="22"/>
      <c r="AX5" s="149"/>
      <c r="AY5" s="149"/>
      <c r="AZ5" s="149"/>
      <c r="BA5" s="22"/>
      <c r="BB5" s="22"/>
      <c r="BC5" s="13"/>
      <c r="BD5" s="13"/>
      <c r="BE5" s="26"/>
      <c r="BG5" s="24"/>
      <c r="BH5" s="21"/>
      <c r="BI5" s="22"/>
      <c r="BJ5" s="13"/>
      <c r="BK5" s="13"/>
      <c r="BL5" s="13"/>
      <c r="BM5" s="22"/>
      <c r="BN5" s="13"/>
      <c r="BO5" s="13"/>
      <c r="BP5" s="22"/>
      <c r="BQ5" s="149"/>
      <c r="BR5" s="149"/>
      <c r="BS5" s="149"/>
      <c r="BT5" s="22"/>
      <c r="BU5" s="22"/>
      <c r="BV5" s="13"/>
      <c r="BW5" s="13"/>
      <c r="BX5" s="26"/>
      <c r="BZ5" s="24"/>
      <c r="CA5" s="21"/>
      <c r="CB5" s="22"/>
      <c r="CC5" s="13"/>
      <c r="CD5" s="13"/>
      <c r="CE5" s="13"/>
      <c r="CF5" s="22"/>
      <c r="CG5" s="13"/>
      <c r="CH5" s="13"/>
      <c r="CI5" s="22"/>
      <c r="CJ5" s="149"/>
      <c r="CK5" s="149"/>
      <c r="CL5" s="149"/>
      <c r="CM5" s="22"/>
      <c r="CN5" s="22"/>
      <c r="CO5" s="13"/>
      <c r="CP5" s="13"/>
      <c r="CQ5" s="26"/>
      <c r="CS5" s="24"/>
      <c r="CT5" s="21"/>
      <c r="CU5" s="22"/>
      <c r="CV5" s="13"/>
      <c r="CW5" s="13"/>
      <c r="CX5" s="13"/>
      <c r="CY5" s="22"/>
      <c r="CZ5" s="13"/>
      <c r="DA5" s="13"/>
      <c r="DB5" s="22"/>
      <c r="DC5" s="149"/>
      <c r="DD5" s="149"/>
      <c r="DE5" s="149"/>
      <c r="DF5" s="22"/>
      <c r="DG5" s="22"/>
      <c r="DH5" s="13"/>
      <c r="DI5" s="13"/>
      <c r="DJ5" s="26"/>
      <c r="DL5" s="24"/>
      <c r="DM5" s="21"/>
      <c r="DN5" s="22"/>
      <c r="DO5" s="13"/>
      <c r="DP5" s="13"/>
      <c r="DQ5" s="13"/>
      <c r="DR5" s="22"/>
      <c r="DS5" s="13"/>
      <c r="DT5" s="13"/>
      <c r="DU5" s="22"/>
      <c r="DV5" s="149"/>
      <c r="DW5" s="149"/>
      <c r="DX5" s="149"/>
      <c r="DY5" s="22"/>
      <c r="DZ5" s="22"/>
      <c r="EA5" s="13"/>
      <c r="EB5" s="13"/>
      <c r="EC5" s="26"/>
      <c r="EE5" s="24"/>
      <c r="EF5" s="21"/>
      <c r="EG5" s="22"/>
      <c r="EH5" s="13"/>
      <c r="EI5" s="13"/>
      <c r="EJ5" s="13"/>
      <c r="EK5" s="22"/>
      <c r="EL5" s="13"/>
      <c r="EM5" s="13"/>
      <c r="EN5" s="22"/>
      <c r="EO5" s="149"/>
      <c r="EP5" s="149"/>
      <c r="EQ5" s="149"/>
      <c r="ER5" s="22"/>
      <c r="ES5" s="22"/>
      <c r="ET5" s="13"/>
      <c r="EU5" s="13"/>
      <c r="EV5" s="26"/>
      <c r="EX5" s="24"/>
      <c r="EY5" s="21"/>
      <c r="EZ5" s="22"/>
      <c r="FA5" s="13"/>
      <c r="FB5" s="13"/>
      <c r="FC5" s="13"/>
      <c r="FD5" s="22"/>
      <c r="FE5" s="13"/>
      <c r="FF5" s="13"/>
      <c r="FG5" s="22"/>
      <c r="FH5" s="149"/>
      <c r="FI5" s="149"/>
      <c r="FJ5" s="149"/>
      <c r="FK5" s="22"/>
      <c r="FL5" s="22"/>
      <c r="FM5" s="13"/>
      <c r="FN5" s="13"/>
      <c r="FO5" s="26"/>
      <c r="FQ5" s="24"/>
      <c r="FR5" s="21"/>
      <c r="FS5" s="22"/>
      <c r="FT5" s="13"/>
      <c r="FU5" s="13"/>
      <c r="FV5" s="13"/>
      <c r="FW5" s="22"/>
      <c r="FX5" s="13"/>
      <c r="FY5" s="13"/>
      <c r="FZ5" s="22"/>
      <c r="GA5" s="149"/>
      <c r="GB5" s="149"/>
      <c r="GC5" s="149"/>
      <c r="GD5" s="22"/>
      <c r="GE5" s="22"/>
      <c r="GF5" s="13"/>
      <c r="GG5" s="13"/>
      <c r="GH5" s="26"/>
      <c r="GJ5" s="24"/>
      <c r="GK5" s="21"/>
      <c r="GL5" s="22"/>
      <c r="GM5" s="13"/>
      <c r="GN5" s="13"/>
      <c r="GO5" s="13"/>
      <c r="GP5" s="22"/>
      <c r="GQ5" s="13"/>
      <c r="GR5" s="13"/>
      <c r="GS5" s="22"/>
      <c r="GT5" s="149"/>
      <c r="GU5" s="149"/>
      <c r="GV5" s="149"/>
      <c r="GW5" s="22"/>
      <c r="GX5" s="22"/>
      <c r="GY5" s="13"/>
      <c r="GZ5" s="13"/>
      <c r="HA5" s="26"/>
      <c r="HC5" s="24"/>
      <c r="HD5" s="21"/>
      <c r="HE5" s="22"/>
      <c r="HF5" s="13"/>
      <c r="HG5" s="13"/>
      <c r="HH5" s="13"/>
      <c r="HI5" s="22"/>
      <c r="HJ5" s="13"/>
      <c r="HK5" s="13"/>
      <c r="HL5" s="22"/>
      <c r="HM5" s="149"/>
      <c r="HN5" s="149"/>
      <c r="HO5" s="149"/>
      <c r="HP5" s="22"/>
      <c r="HQ5" s="22"/>
      <c r="HR5" s="13"/>
      <c r="HS5" s="13"/>
      <c r="HT5" s="26"/>
      <c r="HV5" s="24"/>
      <c r="HW5" s="21"/>
      <c r="HX5" s="22"/>
      <c r="HY5" s="13"/>
      <c r="HZ5" s="13"/>
      <c r="IA5" s="13"/>
      <c r="IB5" s="22"/>
      <c r="IC5" s="13"/>
      <c r="ID5" s="13"/>
      <c r="IE5" s="22"/>
      <c r="IF5" s="149"/>
      <c r="IG5" s="149"/>
      <c r="IH5" s="149"/>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7" t="s">
        <v>36</v>
      </c>
      <c r="D9" s="147"/>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4" t="s">
        <v>19</v>
      </c>
      <c r="M10" s="145"/>
      <c r="N10" s="146"/>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7" t="s">
        <v>37</v>
      </c>
      <c r="D19" s="147"/>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4" t="s">
        <v>19</v>
      </c>
      <c r="M20" s="145"/>
      <c r="N20" s="146"/>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7" t="s">
        <v>35</v>
      </c>
      <c r="D29" s="147"/>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4" t="s">
        <v>19</v>
      </c>
      <c r="M30" s="145"/>
      <c r="N30" s="146"/>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7" t="s">
        <v>38</v>
      </c>
      <c r="D49" s="147"/>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4" t="s">
        <v>19</v>
      </c>
      <c r="M50" s="145"/>
      <c r="N50" s="146"/>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7" t="s">
        <v>42</v>
      </c>
      <c r="D159" s="147"/>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4" t="s">
        <v>19</v>
      </c>
      <c r="M160" s="145"/>
      <c r="N160" s="146"/>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7" t="s">
        <v>43</v>
      </c>
      <c r="D269" s="147"/>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4" t="s">
        <v>19</v>
      </c>
      <c r="M270" s="145"/>
      <c r="N270" s="146"/>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7" t="s">
        <v>49</v>
      </c>
      <c r="D379" s="147"/>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4" t="s">
        <v>19</v>
      </c>
      <c r="M380" s="145"/>
      <c r="N380" s="146"/>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8"/>
      <c r="D718" s="148"/>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9"/>
      <c r="M719" s="149"/>
      <c r="N719" s="149"/>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8"/>
      <c r="D778" s="148"/>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9"/>
      <c r="M779" s="149"/>
      <c r="N779" s="149"/>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8"/>
      <c r="D838" s="148"/>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9"/>
      <c r="M839" s="149"/>
      <c r="N839" s="149"/>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8"/>
      <c r="D898" s="148"/>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9"/>
      <c r="M899" s="149"/>
      <c r="N899" s="149"/>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8"/>
      <c r="D958" s="148"/>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9"/>
      <c r="M959" s="149"/>
      <c r="N959" s="149"/>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8"/>
      <c r="D1018" s="148"/>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9"/>
      <c r="M1019" s="149"/>
      <c r="N1019" s="149"/>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64</v>
      </c>
      <c r="B1" s="18" t="s">
        <v>78</v>
      </c>
      <c r="C1" s="11">
        <v>19.9</v>
      </c>
      <c r="D1" s="11">
        <v>8.36</v>
      </c>
      <c r="E1" s="11">
        <v>18.15</v>
      </c>
      <c r="F1" s="11">
        <v>9.02</v>
      </c>
      <c r="G1" s="11">
        <v>19.39</v>
      </c>
      <c r="H1" s="11">
        <v>8.11</v>
      </c>
      <c r="I1" s="11">
        <v>19.54</v>
      </c>
      <c r="J1" s="11">
        <v>8.49</v>
      </c>
      <c r="K1" s="17">
        <f aca="true" t="shared" si="0" ref="K1:K18">IF(((SUM(C1:J1))*100)&lt;&gt;INT((SUM(C1:J1)*100)),"Too many dec places","")</f>
      </c>
    </row>
    <row r="2" spans="1:11" ht="15">
      <c r="A2" t="s">
        <v>65</v>
      </c>
      <c r="B2" s="15" t="s">
        <v>77</v>
      </c>
      <c r="C2" s="11">
        <v>16.57</v>
      </c>
      <c r="D2" s="11">
        <v>6.32</v>
      </c>
      <c r="E2" s="11">
        <v>17.16</v>
      </c>
      <c r="F2" s="11">
        <v>7.11</v>
      </c>
      <c r="G2" s="11">
        <v>26.16</v>
      </c>
      <c r="H2" s="11">
        <v>5.94</v>
      </c>
      <c r="I2" s="11">
        <v>25.12</v>
      </c>
      <c r="J2" s="11">
        <v>6.44</v>
      </c>
      <c r="K2" s="17">
        <f t="shared" si="0"/>
      </c>
    </row>
    <row r="3" spans="1:11" ht="15">
      <c r="A3" t="s">
        <v>70</v>
      </c>
      <c r="B3" s="15" t="s">
        <v>77</v>
      </c>
      <c r="C3" s="11">
        <v>27.22</v>
      </c>
      <c r="D3" s="11">
        <v>6.2</v>
      </c>
      <c r="E3" s="11">
        <v>23.64</v>
      </c>
      <c r="F3" s="11">
        <v>6.9</v>
      </c>
      <c r="G3" s="11">
        <v>27.4</v>
      </c>
      <c r="H3" s="11">
        <v>6.01</v>
      </c>
      <c r="I3" s="11">
        <v>26.95</v>
      </c>
      <c r="J3" s="11">
        <v>6.04</v>
      </c>
      <c r="K3" s="17">
        <f t="shared" si="0"/>
      </c>
    </row>
    <row r="4" spans="1:11" ht="15">
      <c r="A4" t="s">
        <v>68</v>
      </c>
      <c r="B4" s="15" t="s">
        <v>79</v>
      </c>
      <c r="C4" s="11">
        <v>19.89</v>
      </c>
      <c r="D4" s="11">
        <v>8.36</v>
      </c>
      <c r="E4" s="11">
        <v>15.63</v>
      </c>
      <c r="F4" s="11">
        <v>8.23</v>
      </c>
      <c r="G4" s="11">
        <v>20.14</v>
      </c>
      <c r="H4" s="11">
        <v>8.12</v>
      </c>
      <c r="I4" s="11">
        <v>21.49</v>
      </c>
      <c r="J4" s="11">
        <v>7.55</v>
      </c>
      <c r="K4" s="17">
        <f t="shared" si="0"/>
      </c>
    </row>
    <row r="5" spans="1:11" ht="15">
      <c r="A5" t="s">
        <v>63</v>
      </c>
      <c r="B5" s="15" t="s">
        <v>78</v>
      </c>
      <c r="C5" s="11">
        <v>14.29</v>
      </c>
      <c r="D5" s="11">
        <v>9.92</v>
      </c>
      <c r="E5" s="11">
        <v>13.24</v>
      </c>
      <c r="F5" s="11">
        <v>10.86</v>
      </c>
      <c r="G5" s="11">
        <v>16.36</v>
      </c>
      <c r="H5" s="11">
        <v>9.94</v>
      </c>
      <c r="I5" s="11">
        <v>15.55</v>
      </c>
      <c r="J5" s="11">
        <v>9.87</v>
      </c>
      <c r="K5" s="17">
        <f t="shared" si="0"/>
      </c>
    </row>
    <row r="6" spans="1:11" ht="15">
      <c r="A6" t="s">
        <v>62</v>
      </c>
      <c r="B6" s="15" t="s">
        <v>79</v>
      </c>
      <c r="C6" s="11">
        <v>20.42</v>
      </c>
      <c r="D6" s="11">
        <v>8.22</v>
      </c>
      <c r="E6" s="11">
        <v>17.86</v>
      </c>
      <c r="F6" s="11">
        <v>8.82</v>
      </c>
      <c r="G6" s="11">
        <v>19.75</v>
      </c>
      <c r="H6" s="11">
        <v>8.26</v>
      </c>
      <c r="I6" s="11">
        <v>19.49</v>
      </c>
      <c r="J6" s="11">
        <v>8.37</v>
      </c>
      <c r="K6" s="17">
        <f t="shared" si="0"/>
      </c>
    </row>
    <row r="7" spans="1:11" ht="15">
      <c r="A7" t="s">
        <v>72</v>
      </c>
      <c r="B7" s="15" t="s">
        <v>78</v>
      </c>
      <c r="C7" s="11">
        <v>17.9</v>
      </c>
      <c r="D7" s="11">
        <v>9.08</v>
      </c>
      <c r="E7" s="11">
        <v>14.16</v>
      </c>
      <c r="F7" s="11">
        <v>10.2</v>
      </c>
      <c r="G7" s="11">
        <v>17.86</v>
      </c>
      <c r="H7" s="11">
        <v>9.06</v>
      </c>
      <c r="I7" s="11">
        <v>17.43</v>
      </c>
      <c r="J7" s="11">
        <v>9.44</v>
      </c>
      <c r="K7" s="17">
        <f t="shared" si="0"/>
      </c>
    </row>
    <row r="8" spans="1:11" ht="15">
      <c r="A8" t="s">
        <v>60</v>
      </c>
      <c r="B8" s="15" t="s">
        <v>78</v>
      </c>
      <c r="C8" s="11">
        <v>19.44</v>
      </c>
      <c r="D8" s="11">
        <v>8.53</v>
      </c>
      <c r="E8" s="11">
        <v>12.86</v>
      </c>
      <c r="F8" s="11">
        <v>10.01</v>
      </c>
      <c r="G8" s="11">
        <v>19.44</v>
      </c>
      <c r="H8" s="11">
        <v>8.98</v>
      </c>
      <c r="I8" s="11">
        <v>19.86</v>
      </c>
      <c r="J8" s="11">
        <v>8.73</v>
      </c>
      <c r="K8" s="17">
        <f t="shared" si="0"/>
      </c>
    </row>
    <row r="9" spans="1:11" ht="15">
      <c r="A9" t="s">
        <v>74</v>
      </c>
      <c r="B9" s="15" t="s">
        <v>78</v>
      </c>
      <c r="C9" s="11">
        <v>19.89</v>
      </c>
      <c r="D9" s="11">
        <v>8.41</v>
      </c>
      <c r="E9" s="11">
        <v>14.97</v>
      </c>
      <c r="F9" s="11">
        <v>10.74</v>
      </c>
      <c r="G9" s="11">
        <v>20.4</v>
      </c>
      <c r="H9" s="11">
        <v>8.45</v>
      </c>
      <c r="I9" s="11">
        <v>19.56</v>
      </c>
      <c r="J9" s="11">
        <v>8.78</v>
      </c>
      <c r="K9" s="17">
        <f t="shared" si="0"/>
      </c>
    </row>
    <row r="10" spans="1:11" ht="15">
      <c r="A10" t="s">
        <v>75</v>
      </c>
      <c r="B10" s="15" t="s">
        <v>78</v>
      </c>
      <c r="C10" s="11">
        <v>16.26</v>
      </c>
      <c r="D10" s="11">
        <v>9.35</v>
      </c>
      <c r="E10" s="11">
        <v>14.87</v>
      </c>
      <c r="F10" s="11">
        <v>10.88</v>
      </c>
      <c r="G10" s="11">
        <v>17.08</v>
      </c>
      <c r="H10" s="11">
        <v>9.48</v>
      </c>
      <c r="I10" s="11">
        <v>17.26</v>
      </c>
      <c r="J10" s="11">
        <v>8.99</v>
      </c>
      <c r="K10" s="17">
        <f t="shared" si="0"/>
      </c>
    </row>
    <row r="11" spans="1:11" ht="15">
      <c r="A11" t="s">
        <v>71</v>
      </c>
      <c r="B11" s="15" t="s">
        <v>79</v>
      </c>
      <c r="C11" s="11">
        <v>20.18</v>
      </c>
      <c r="D11" s="11">
        <v>8.36</v>
      </c>
      <c r="E11" s="11">
        <v>18.3</v>
      </c>
      <c r="F11" s="11">
        <v>8.8</v>
      </c>
      <c r="G11" s="11">
        <v>19.4</v>
      </c>
      <c r="H11" s="11">
        <v>8.68</v>
      </c>
      <c r="I11" s="11">
        <v>18.43</v>
      </c>
      <c r="J11" s="11">
        <v>8.62</v>
      </c>
      <c r="K11" s="17">
        <f t="shared" si="0"/>
      </c>
    </row>
    <row r="12" spans="1:11" ht="15">
      <c r="A12" t="s">
        <v>59</v>
      </c>
      <c r="B12" s="15" t="s">
        <v>77</v>
      </c>
      <c r="C12" s="11">
        <v>30.19</v>
      </c>
      <c r="D12" s="11">
        <v>5.48</v>
      </c>
      <c r="E12" s="11">
        <v>18.05</v>
      </c>
      <c r="F12" s="11">
        <v>6.19</v>
      </c>
      <c r="G12" s="11">
        <v>31.75</v>
      </c>
      <c r="H12" s="11">
        <v>5.37</v>
      </c>
      <c r="I12" s="11">
        <v>30.2</v>
      </c>
      <c r="J12" s="11">
        <v>5.55</v>
      </c>
      <c r="K12" s="17">
        <f t="shared" si="0"/>
      </c>
    </row>
    <row r="13" spans="1:11" ht="15">
      <c r="A13" t="s">
        <v>73</v>
      </c>
      <c r="B13" s="15" t="s">
        <v>78</v>
      </c>
      <c r="C13" s="11">
        <v>19.79</v>
      </c>
      <c r="D13" s="11">
        <v>8.3</v>
      </c>
      <c r="E13" s="11">
        <v>16.09</v>
      </c>
      <c r="F13" s="11">
        <v>9.12</v>
      </c>
      <c r="G13" s="11">
        <v>18.96</v>
      </c>
      <c r="H13" s="11">
        <v>8.53</v>
      </c>
      <c r="I13" s="11">
        <v>19.9</v>
      </c>
      <c r="J13" s="11">
        <v>8.61</v>
      </c>
      <c r="K13" s="17">
        <f t="shared" si="0"/>
      </c>
    </row>
    <row r="14" spans="1:11" ht="15">
      <c r="A14" t="s">
        <v>67</v>
      </c>
      <c r="B14" s="15" t="s">
        <v>78</v>
      </c>
      <c r="C14" s="11">
        <v>20.57</v>
      </c>
      <c r="D14" s="11">
        <v>8.38</v>
      </c>
      <c r="E14" s="11">
        <v>15.41</v>
      </c>
      <c r="F14" s="11">
        <v>10.27</v>
      </c>
      <c r="G14" s="11">
        <v>19.56</v>
      </c>
      <c r="H14" s="11">
        <v>8.9</v>
      </c>
      <c r="I14" s="11">
        <v>19.57</v>
      </c>
      <c r="J14" s="11">
        <v>8.63</v>
      </c>
      <c r="K14" s="17">
        <f t="shared" si="0"/>
      </c>
    </row>
    <row r="15" spans="1:11" ht="15">
      <c r="A15" t="s">
        <v>66</v>
      </c>
      <c r="B15" s="15" t="s">
        <v>78</v>
      </c>
      <c r="C15" s="11">
        <v>16.94</v>
      </c>
      <c r="D15" s="11">
        <v>9.16</v>
      </c>
      <c r="E15" s="11">
        <v>12.05</v>
      </c>
      <c r="F15" s="11">
        <v>9.51</v>
      </c>
      <c r="G15" s="11">
        <v>17.73</v>
      </c>
      <c r="H15" s="11">
        <v>9.06</v>
      </c>
      <c r="I15" s="11">
        <v>17.6</v>
      </c>
      <c r="J15" s="11">
        <v>8.98</v>
      </c>
      <c r="K15" s="17">
        <f t="shared" si="0"/>
      </c>
    </row>
    <row r="16" spans="1:11" ht="15">
      <c r="A16" t="s">
        <v>76</v>
      </c>
      <c r="B16" s="15" t="s">
        <v>78</v>
      </c>
      <c r="C16" s="11">
        <v>19.48</v>
      </c>
      <c r="D16" s="11">
        <v>8.65</v>
      </c>
      <c r="E16" s="11">
        <v>17.14</v>
      </c>
      <c r="F16" s="11">
        <v>9.28</v>
      </c>
      <c r="G16" s="11">
        <v>20.03</v>
      </c>
      <c r="H16" s="11">
        <v>8.47</v>
      </c>
      <c r="I16" s="11">
        <v>20.32</v>
      </c>
      <c r="J16" s="11">
        <v>8.52</v>
      </c>
      <c r="K16" s="17">
        <f t="shared" si="0"/>
      </c>
    </row>
    <row r="17" spans="1:11" ht="15">
      <c r="A17" t="s">
        <v>61</v>
      </c>
      <c r="B17" s="15" t="s">
        <v>78</v>
      </c>
      <c r="C17" s="11">
        <v>12.17</v>
      </c>
      <c r="D17" s="11">
        <v>11.01</v>
      </c>
      <c r="E17" s="11">
        <v>14.82</v>
      </c>
      <c r="F17" s="11">
        <v>10.38</v>
      </c>
      <c r="G17" s="11">
        <v>20.13</v>
      </c>
      <c r="H17" s="11">
        <v>8.17</v>
      </c>
      <c r="I17" s="11">
        <v>13.61</v>
      </c>
      <c r="J17" s="11">
        <v>8.96</v>
      </c>
      <c r="K17" s="17">
        <f t="shared" si="0"/>
      </c>
    </row>
    <row r="18" spans="1:11" ht="15">
      <c r="A18" t="s">
        <v>69</v>
      </c>
      <c r="B18" s="15" t="s">
        <v>79</v>
      </c>
      <c r="C18" s="11">
        <v>17.15</v>
      </c>
      <c r="D18" s="11">
        <v>8.62</v>
      </c>
      <c r="E18" s="11">
        <v>13.2</v>
      </c>
      <c r="F18" s="11">
        <v>9.54</v>
      </c>
      <c r="G18" s="11">
        <v>17.28</v>
      </c>
      <c r="H18" s="11">
        <v>8.39</v>
      </c>
      <c r="I18" s="11">
        <v>14.57</v>
      </c>
      <c r="J18" s="11">
        <v>9.49</v>
      </c>
      <c r="K18" s="17">
        <f t="shared" si="0"/>
      </c>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2"/>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136.1825</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9" t="s">
        <v>28</v>
      </c>
      <c r="E1" s="139"/>
      <c r="F1" s="31"/>
      <c r="G1" s="139" t="s">
        <v>29</v>
      </c>
      <c r="H1" s="139"/>
    </row>
    <row r="2" spans="4:18" ht="12.75">
      <c r="D2" s="31" t="s">
        <v>30</v>
      </c>
      <c r="E2" s="31" t="s">
        <v>31</v>
      </c>
      <c r="F2" s="31"/>
      <c r="G2" s="31" t="s">
        <v>30</v>
      </c>
      <c r="H2" s="31" t="s">
        <v>31</v>
      </c>
      <c r="R2"/>
    </row>
    <row r="3" spans="4:8" ht="12.75">
      <c r="D3" s="11">
        <v>2</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40"/>
      <c r="D5" s="141"/>
      <c r="E5" s="142"/>
      <c r="G5" s="143"/>
      <c r="H5" s="141"/>
      <c r="I5" s="142"/>
      <c r="K5" s="136"/>
      <c r="L5" s="137"/>
      <c r="M5" s="138"/>
      <c r="O5" s="150"/>
      <c r="P5" s="151"/>
      <c r="Q5" s="152"/>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63</v>
      </c>
      <c r="D7" s="11">
        <v>14.29</v>
      </c>
      <c r="E7" s="11">
        <v>9.92</v>
      </c>
      <c r="F7" s="13"/>
      <c r="G7" t="s">
        <v>75</v>
      </c>
      <c r="H7" s="11">
        <v>14.87</v>
      </c>
      <c r="I7" s="11">
        <v>10.88</v>
      </c>
      <c r="J7" s="22"/>
      <c r="K7" t="s">
        <v>68</v>
      </c>
      <c r="L7" s="11">
        <v>20.14</v>
      </c>
      <c r="M7" s="11">
        <v>8.12</v>
      </c>
      <c r="N7" s="22"/>
      <c r="O7" t="s">
        <v>76</v>
      </c>
      <c r="P7" s="11">
        <v>20.32</v>
      </c>
      <c r="Q7" s="11">
        <v>8.52</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76</v>
      </c>
      <c r="D8" s="11">
        <v>19.48</v>
      </c>
      <c r="E8" s="11">
        <v>8.65</v>
      </c>
      <c r="F8" s="13"/>
      <c r="G8" t="s">
        <v>63</v>
      </c>
      <c r="H8" s="11">
        <v>13.24</v>
      </c>
      <c r="I8" s="11">
        <v>10.86</v>
      </c>
      <c r="J8" s="22"/>
      <c r="K8" t="s">
        <v>75</v>
      </c>
      <c r="L8" s="11">
        <v>17.08</v>
      </c>
      <c r="M8" s="11">
        <v>9.48</v>
      </c>
      <c r="N8" s="22"/>
      <c r="O8" t="s">
        <v>68</v>
      </c>
      <c r="P8" s="11">
        <v>21.49</v>
      </c>
      <c r="Q8" s="11">
        <v>7.55</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69</v>
      </c>
      <c r="D9" s="11">
        <v>17.15</v>
      </c>
      <c r="E9" s="11">
        <v>8.62</v>
      </c>
      <c r="F9" s="13"/>
      <c r="G9" t="s">
        <v>60</v>
      </c>
      <c r="H9" s="11">
        <v>12.86</v>
      </c>
      <c r="I9" s="11">
        <v>10.01</v>
      </c>
      <c r="J9" s="22"/>
      <c r="K9" t="s">
        <v>73</v>
      </c>
      <c r="L9" s="11">
        <v>18.96</v>
      </c>
      <c r="M9" s="11">
        <v>8.53</v>
      </c>
      <c r="N9" s="22"/>
      <c r="O9" t="s">
        <v>64</v>
      </c>
      <c r="P9" s="11">
        <v>19.54</v>
      </c>
      <c r="Q9" s="11">
        <v>8.49</v>
      </c>
      <c r="R9" s="17">
        <f t="shared" si="1"/>
      </c>
      <c r="S9" s="20"/>
      <c r="T9" s="20"/>
      <c r="U9" s="20"/>
      <c r="V9" s="20"/>
      <c r="W9" s="20"/>
      <c r="X9" s="20"/>
      <c r="Y9" s="20"/>
      <c r="Z9" s="20"/>
      <c r="AA9" s="20"/>
      <c r="AB9" s="20"/>
      <c r="AC9" s="20"/>
      <c r="AD9" s="20"/>
      <c r="AE9" s="20"/>
    </row>
    <row r="10" spans="1:31" ht="12.75">
      <c r="A10" s="3" t="str">
        <f t="shared" si="0"/>
        <v>OK</v>
      </c>
      <c r="B10" s="21">
        <v>4</v>
      </c>
      <c r="C10" t="s">
        <v>64</v>
      </c>
      <c r="D10" s="11">
        <v>19.9</v>
      </c>
      <c r="E10" s="11">
        <v>8.36</v>
      </c>
      <c r="F10" s="13"/>
      <c r="G10" t="s">
        <v>69</v>
      </c>
      <c r="H10" s="11">
        <v>13.2</v>
      </c>
      <c r="I10" s="11">
        <v>9.54</v>
      </c>
      <c r="J10" s="22"/>
      <c r="K10" t="s">
        <v>60</v>
      </c>
      <c r="L10" s="11">
        <v>19.44</v>
      </c>
      <c r="M10" s="11">
        <v>8.98</v>
      </c>
      <c r="N10" s="22"/>
      <c r="O10" t="s">
        <v>73</v>
      </c>
      <c r="P10" s="11">
        <v>19.9</v>
      </c>
      <c r="Q10" s="11">
        <v>8.61</v>
      </c>
      <c r="R10" s="17">
        <f t="shared" si="1"/>
      </c>
      <c r="S10" s="20"/>
      <c r="T10" s="20"/>
      <c r="U10" s="20"/>
      <c r="V10" s="20"/>
      <c r="W10" s="20"/>
      <c r="X10" s="20"/>
      <c r="Y10" s="20"/>
      <c r="Z10" s="20"/>
      <c r="AA10" s="20"/>
      <c r="AB10" s="20"/>
      <c r="AC10" s="20"/>
      <c r="AD10" s="20"/>
      <c r="AE10" s="20"/>
    </row>
    <row r="11" spans="1:37" ht="12.75">
      <c r="A11" s="3" t="str">
        <f t="shared" si="0"/>
        <v>OK</v>
      </c>
      <c r="B11" s="21">
        <v>5</v>
      </c>
      <c r="C11" t="s">
        <v>65</v>
      </c>
      <c r="D11" s="11">
        <v>16.57</v>
      </c>
      <c r="E11" s="11">
        <v>6.32</v>
      </c>
      <c r="F11" s="13"/>
      <c r="G11" t="s">
        <v>67</v>
      </c>
      <c r="H11" s="11">
        <v>15.41</v>
      </c>
      <c r="I11" s="11">
        <v>10.27</v>
      </c>
      <c r="J11" s="22"/>
      <c r="K11" t="s">
        <v>66</v>
      </c>
      <c r="L11" s="11">
        <v>17.73</v>
      </c>
      <c r="M11" s="11">
        <v>9.06</v>
      </c>
      <c r="N11" s="22"/>
      <c r="O11" t="s">
        <v>59</v>
      </c>
      <c r="P11" s="11">
        <v>30.2</v>
      </c>
      <c r="Q11" s="11">
        <v>5.55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59</v>
      </c>
      <c r="D12" s="11">
        <v>30.19</v>
      </c>
      <c r="E12" s="11">
        <v>5.48</v>
      </c>
      <c r="F12" s="13"/>
      <c r="G12" t="s">
        <v>65</v>
      </c>
      <c r="H12" s="11">
        <v>17.16</v>
      </c>
      <c r="I12" s="11">
        <v>7.11</v>
      </c>
      <c r="J12" s="22"/>
      <c r="K12" t="s">
        <v>67</v>
      </c>
      <c r="L12" s="11">
        <v>19.56</v>
      </c>
      <c r="M12" s="11">
        <v>8.9</v>
      </c>
      <c r="N12" s="22"/>
      <c r="O12" t="s">
        <v>66</v>
      </c>
      <c r="P12" s="11">
        <v>17.6</v>
      </c>
      <c r="Q12" s="11">
        <v>8.98</v>
      </c>
      <c r="R12" s="17">
        <f t="shared" si="1"/>
      </c>
      <c r="S12" s="20"/>
      <c r="T12" s="20"/>
      <c r="U12" s="20"/>
      <c r="V12" s="20"/>
      <c r="W12" s="20"/>
      <c r="X12" s="20"/>
      <c r="Y12" s="20"/>
      <c r="Z12" s="20"/>
      <c r="AA12" s="20"/>
      <c r="AB12" s="20"/>
      <c r="AC12" s="20"/>
      <c r="AD12" s="20"/>
      <c r="AE12" s="20"/>
    </row>
    <row r="13" spans="1:31" ht="12.75">
      <c r="A13" s="3" t="str">
        <f t="shared" si="0"/>
        <v>OK</v>
      </c>
      <c r="B13" s="21">
        <v>7</v>
      </c>
      <c r="C13" t="s">
        <v>70</v>
      </c>
      <c r="D13" s="11">
        <v>27.22</v>
      </c>
      <c r="E13" s="11">
        <v>6.2</v>
      </c>
      <c r="F13" s="13"/>
      <c r="G13" t="s">
        <v>72</v>
      </c>
      <c r="H13" s="11">
        <v>14.16</v>
      </c>
      <c r="I13" s="11">
        <v>10.2</v>
      </c>
      <c r="J13" s="22"/>
      <c r="K13" t="s">
        <v>74</v>
      </c>
      <c r="L13" s="11">
        <v>20.4</v>
      </c>
      <c r="M13" s="11">
        <v>8.45</v>
      </c>
      <c r="N13" s="22"/>
      <c r="O13" t="s">
        <v>61</v>
      </c>
      <c r="P13" s="11">
        <v>13.61</v>
      </c>
      <c r="Q13" s="11">
        <v>8.96</v>
      </c>
      <c r="R13" s="17">
        <f t="shared" si="1"/>
      </c>
      <c r="S13" s="20"/>
      <c r="T13" s="20"/>
      <c r="U13" s="20"/>
      <c r="V13" s="20"/>
      <c r="W13" s="20"/>
      <c r="X13" s="20"/>
      <c r="Y13" s="20"/>
      <c r="Z13" s="20"/>
      <c r="AA13" s="20"/>
      <c r="AB13" s="20"/>
      <c r="AC13" s="20"/>
      <c r="AD13" s="20"/>
      <c r="AE13" s="20"/>
    </row>
    <row r="14" spans="1:31" ht="12.75">
      <c r="A14" s="3" t="str">
        <f t="shared" si="0"/>
        <v>OK</v>
      </c>
      <c r="B14" s="21">
        <v>8</v>
      </c>
      <c r="C14" t="s">
        <v>61</v>
      </c>
      <c r="D14" s="11">
        <v>12.17</v>
      </c>
      <c r="E14" s="11">
        <v>11.01</v>
      </c>
      <c r="F14" s="13"/>
      <c r="G14" t="s">
        <v>70</v>
      </c>
      <c r="H14" s="11">
        <v>23.64</v>
      </c>
      <c r="I14" s="11">
        <v>6.9</v>
      </c>
      <c r="J14" s="22"/>
      <c r="K14" t="s">
        <v>72</v>
      </c>
      <c r="L14" s="11">
        <v>17.86</v>
      </c>
      <c r="M14" s="11">
        <v>9.06</v>
      </c>
      <c r="N14" s="22"/>
      <c r="O14" t="s">
        <v>74</v>
      </c>
      <c r="P14" s="11">
        <v>19.56</v>
      </c>
      <c r="Q14" s="11">
        <v>8.78</v>
      </c>
      <c r="R14" s="17">
        <f t="shared" si="1"/>
      </c>
      <c r="S14" s="20"/>
      <c r="T14" s="20"/>
      <c r="U14" s="20"/>
      <c r="V14" s="20"/>
      <c r="W14" s="20"/>
      <c r="X14" s="20"/>
      <c r="Y14" s="20"/>
      <c r="Z14" s="20"/>
      <c r="AA14" s="20"/>
      <c r="AB14" s="20"/>
      <c r="AC14" s="20"/>
      <c r="AD14" s="20"/>
      <c r="AE14" s="20"/>
    </row>
    <row r="15" spans="1:31" ht="12.75">
      <c r="A15" s="3" t="str">
        <f t="shared" si="0"/>
        <v>OK</v>
      </c>
      <c r="B15" s="21">
        <v>9</v>
      </c>
      <c r="C15" t="s">
        <v>62</v>
      </c>
      <c r="D15" s="11">
        <v>20.42</v>
      </c>
      <c r="E15" s="11">
        <v>8.22</v>
      </c>
      <c r="F15" s="13"/>
      <c r="G15" t="s">
        <v>71</v>
      </c>
      <c r="H15" s="11">
        <v>18.3</v>
      </c>
      <c r="I15" s="11">
        <v>8.8</v>
      </c>
      <c r="J15" s="22"/>
      <c r="K15" t="s">
        <v>63</v>
      </c>
      <c r="L15" s="11">
        <v>16.36</v>
      </c>
      <c r="M15" s="11">
        <v>9.94</v>
      </c>
      <c r="N15" s="22"/>
      <c r="O15" t="s">
        <v>75</v>
      </c>
      <c r="P15" s="11">
        <v>17.26</v>
      </c>
      <c r="Q15" s="11">
        <v>8.99</v>
      </c>
      <c r="R15" s="17">
        <f t="shared" si="1"/>
      </c>
      <c r="S15" s="20"/>
      <c r="T15" s="20"/>
      <c r="U15" s="20"/>
      <c r="V15" s="20"/>
      <c r="W15" s="20"/>
      <c r="X15" s="20"/>
      <c r="Y15" s="20"/>
      <c r="Z15" s="20"/>
      <c r="AA15" s="20"/>
      <c r="AB15" s="20"/>
      <c r="AC15" s="20"/>
      <c r="AD15" s="20"/>
      <c r="AE15" s="20"/>
    </row>
    <row r="16" spans="1:31" ht="12.75">
      <c r="A16" s="3" t="str">
        <f t="shared" si="0"/>
        <v>OK</v>
      </c>
      <c r="B16" s="21">
        <v>10</v>
      </c>
      <c r="C16" t="s">
        <v>75</v>
      </c>
      <c r="D16" s="11">
        <v>16.26</v>
      </c>
      <c r="E16" s="11">
        <v>9.35</v>
      </c>
      <c r="F16" s="13"/>
      <c r="G16" t="s">
        <v>62</v>
      </c>
      <c r="H16" s="11">
        <v>17.86</v>
      </c>
      <c r="I16" s="11">
        <v>8.82</v>
      </c>
      <c r="J16" s="22"/>
      <c r="K16" t="s">
        <v>71</v>
      </c>
      <c r="L16" s="11">
        <v>19.4</v>
      </c>
      <c r="M16" s="11">
        <v>8.68</v>
      </c>
      <c r="N16" s="22"/>
      <c r="O16" t="s">
        <v>63</v>
      </c>
      <c r="P16" s="11">
        <v>15.55</v>
      </c>
      <c r="Q16" s="11">
        <v>9.87</v>
      </c>
      <c r="R16" s="17">
        <f t="shared" si="1"/>
      </c>
      <c r="S16" s="20"/>
      <c r="T16" s="20"/>
      <c r="U16" s="20"/>
      <c r="V16" s="20"/>
      <c r="W16" s="20"/>
      <c r="X16" s="20"/>
      <c r="Y16" s="20"/>
      <c r="Z16" s="20"/>
      <c r="AA16" s="20"/>
      <c r="AB16" s="20"/>
      <c r="AC16" s="20"/>
      <c r="AD16" s="20"/>
      <c r="AE16" s="20"/>
    </row>
    <row r="17" spans="1:31" ht="12.75">
      <c r="A17" s="3" t="str">
        <f t="shared" si="0"/>
        <v>OK</v>
      </c>
      <c r="B17" s="21">
        <v>11</v>
      </c>
      <c r="C17" t="s">
        <v>68</v>
      </c>
      <c r="D17" s="11">
        <v>19.89</v>
      </c>
      <c r="E17" s="11">
        <v>8.36</v>
      </c>
      <c r="F17" s="13"/>
      <c r="G17" t="s">
        <v>76</v>
      </c>
      <c r="H17" s="11">
        <v>17.14</v>
      </c>
      <c r="I17" s="11">
        <v>9.28</v>
      </c>
      <c r="J17" s="22"/>
      <c r="K17" t="s">
        <v>69</v>
      </c>
      <c r="L17" s="11">
        <v>17.28</v>
      </c>
      <c r="M17" s="11">
        <v>8.39</v>
      </c>
      <c r="N17" s="22"/>
      <c r="O17" t="s">
        <v>60</v>
      </c>
      <c r="P17" s="11">
        <v>19.86</v>
      </c>
      <c r="Q17" s="11">
        <v>8.73</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60</v>
      </c>
      <c r="D18" s="11">
        <v>19.44</v>
      </c>
      <c r="E18" s="11">
        <v>8.53</v>
      </c>
      <c r="F18" s="13"/>
      <c r="G18" t="s">
        <v>68</v>
      </c>
      <c r="H18" s="11">
        <v>15.63</v>
      </c>
      <c r="I18" s="11">
        <v>8.23</v>
      </c>
      <c r="J18" s="22"/>
      <c r="K18" t="s">
        <v>76</v>
      </c>
      <c r="L18" s="11">
        <v>20.03</v>
      </c>
      <c r="M18" s="11">
        <v>8.47</v>
      </c>
      <c r="N18" s="22"/>
      <c r="O18" t="s">
        <v>69</v>
      </c>
      <c r="P18" s="11">
        <v>14.57</v>
      </c>
      <c r="Q18" s="11">
        <v>9.49</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73</v>
      </c>
      <c r="D19" s="11">
        <v>19.79</v>
      </c>
      <c r="E19" s="11">
        <v>8.3</v>
      </c>
      <c r="F19" s="13"/>
      <c r="G19" t="s">
        <v>64</v>
      </c>
      <c r="H19" s="11">
        <v>18.15</v>
      </c>
      <c r="I19" s="11">
        <v>9.02</v>
      </c>
      <c r="J19" s="22"/>
      <c r="K19" t="s">
        <v>62</v>
      </c>
      <c r="L19" s="11">
        <v>19.75</v>
      </c>
      <c r="M19" s="11">
        <v>8.26</v>
      </c>
      <c r="N19" s="22"/>
      <c r="O19" t="s">
        <v>71</v>
      </c>
      <c r="P19" s="11">
        <v>18.43</v>
      </c>
      <c r="Q19" s="11">
        <v>8.62</v>
      </c>
      <c r="R19" s="17">
        <f t="shared" si="2"/>
      </c>
      <c r="S19" s="20"/>
      <c r="T19" s="20"/>
      <c r="U19" s="20"/>
      <c r="V19" s="20"/>
      <c r="W19" s="20"/>
      <c r="X19" s="20"/>
      <c r="Y19" s="20"/>
      <c r="Z19" s="20"/>
      <c r="AA19" s="20"/>
      <c r="AB19" s="20"/>
      <c r="AC19" s="20"/>
      <c r="AD19" s="20"/>
      <c r="AE19" s="20"/>
    </row>
    <row r="20" spans="1:31" ht="12.75">
      <c r="A20" s="3" t="str">
        <f t="shared" si="0"/>
        <v>OK</v>
      </c>
      <c r="B20" s="21">
        <v>14</v>
      </c>
      <c r="C20" t="s">
        <v>71</v>
      </c>
      <c r="D20" s="11">
        <v>20.18</v>
      </c>
      <c r="E20" s="11">
        <v>8.36</v>
      </c>
      <c r="F20" s="13"/>
      <c r="G20" t="s">
        <v>73</v>
      </c>
      <c r="H20" s="11">
        <v>16.09</v>
      </c>
      <c r="I20" s="11">
        <v>9.12</v>
      </c>
      <c r="J20" s="22"/>
      <c r="K20" t="s">
        <v>64</v>
      </c>
      <c r="L20" s="11">
        <v>19.39</v>
      </c>
      <c r="M20" s="11">
        <v>8.11</v>
      </c>
      <c r="N20" s="22"/>
      <c r="O20" t="s">
        <v>62</v>
      </c>
      <c r="P20" s="11">
        <v>19.49</v>
      </c>
      <c r="Q20" s="11">
        <v>8.37</v>
      </c>
      <c r="R20" s="17">
        <f t="shared" si="2"/>
      </c>
      <c r="S20" s="20"/>
      <c r="T20" s="20"/>
      <c r="U20" s="20"/>
      <c r="V20" s="20"/>
      <c r="W20" s="20"/>
      <c r="X20" s="20"/>
      <c r="Y20" s="20"/>
      <c r="Z20" s="20"/>
      <c r="AA20" s="20"/>
      <c r="AB20" s="20"/>
      <c r="AC20" s="20"/>
      <c r="AD20" s="20"/>
      <c r="AE20" s="20"/>
    </row>
    <row r="21" spans="1:31" ht="12.75">
      <c r="A21" s="3" t="str">
        <f t="shared" si="0"/>
        <v>OK</v>
      </c>
      <c r="B21" s="21">
        <v>15</v>
      </c>
      <c r="C21" t="s">
        <v>66</v>
      </c>
      <c r="D21" s="11">
        <v>16.94</v>
      </c>
      <c r="E21" s="11">
        <v>9.16</v>
      </c>
      <c r="F21" s="13"/>
      <c r="G21" t="s">
        <v>61</v>
      </c>
      <c r="H21" s="11">
        <v>14.82</v>
      </c>
      <c r="I21" s="11">
        <v>10.38</v>
      </c>
      <c r="J21" s="22"/>
      <c r="K21" t="s">
        <v>65</v>
      </c>
      <c r="L21" s="11">
        <v>26.16</v>
      </c>
      <c r="M21" s="11">
        <v>5.94</v>
      </c>
      <c r="N21" s="22"/>
      <c r="O21" t="s">
        <v>72</v>
      </c>
      <c r="P21" s="11">
        <v>17.43</v>
      </c>
      <c r="Q21" s="11">
        <v>9.44</v>
      </c>
      <c r="R21" s="17">
        <f t="shared" si="2"/>
      </c>
      <c r="S21" s="20"/>
      <c r="T21" s="20"/>
      <c r="U21" s="20"/>
      <c r="V21" s="20"/>
      <c r="W21" s="20"/>
      <c r="X21" s="20"/>
      <c r="Y21" s="20"/>
      <c r="Z21" s="20"/>
      <c r="AA21" s="20"/>
      <c r="AB21" s="20"/>
      <c r="AC21" s="20"/>
      <c r="AD21" s="20"/>
      <c r="AE21" s="20"/>
    </row>
    <row r="22" spans="1:31" ht="12.75">
      <c r="A22" s="3" t="str">
        <f t="shared" si="0"/>
        <v>OK</v>
      </c>
      <c r="B22" s="21">
        <v>16</v>
      </c>
      <c r="C22" t="s">
        <v>72</v>
      </c>
      <c r="D22" s="11">
        <v>17.9</v>
      </c>
      <c r="E22" s="11">
        <v>9.08</v>
      </c>
      <c r="F22" s="13"/>
      <c r="G22" t="s">
        <v>66</v>
      </c>
      <c r="H22" s="11">
        <v>12.05</v>
      </c>
      <c r="I22" s="11">
        <v>9.51</v>
      </c>
      <c r="J22" s="22"/>
      <c r="K22" t="s">
        <v>61</v>
      </c>
      <c r="L22" s="11">
        <v>20.13</v>
      </c>
      <c r="M22" s="11">
        <v>8.17</v>
      </c>
      <c r="N22" s="22"/>
      <c r="O22" t="s">
        <v>65</v>
      </c>
      <c r="P22" s="11">
        <v>25.12</v>
      </c>
      <c r="Q22" s="11">
        <v>6.44</v>
      </c>
      <c r="R22" s="17">
        <f t="shared" si="2"/>
      </c>
      <c r="S22" s="20"/>
      <c r="T22" s="20"/>
      <c r="U22" s="20"/>
      <c r="V22" s="20"/>
      <c r="W22" s="20"/>
      <c r="X22" s="20"/>
      <c r="Y22" s="20"/>
      <c r="Z22" s="20"/>
      <c r="AA22" s="20"/>
      <c r="AB22" s="20"/>
      <c r="AC22" s="20"/>
      <c r="AD22" s="20"/>
      <c r="AE22" s="20"/>
    </row>
    <row r="23" spans="1:31" ht="12.75">
      <c r="A23" s="3" t="str">
        <f t="shared" si="0"/>
        <v>OK</v>
      </c>
      <c r="B23" s="21">
        <v>17</v>
      </c>
      <c r="C23" t="s">
        <v>74</v>
      </c>
      <c r="D23" s="11">
        <v>19.89</v>
      </c>
      <c r="E23" s="11">
        <v>8.41</v>
      </c>
      <c r="F23" s="13"/>
      <c r="G23" t="s">
        <v>59</v>
      </c>
      <c r="H23" s="11">
        <v>18.05</v>
      </c>
      <c r="I23" s="11">
        <v>6.19</v>
      </c>
      <c r="J23" s="22"/>
      <c r="K23" t="s">
        <v>70</v>
      </c>
      <c r="L23" s="11">
        <v>27.4</v>
      </c>
      <c r="M23" s="11">
        <v>6.01</v>
      </c>
      <c r="N23" s="22"/>
      <c r="O23" t="s">
        <v>67</v>
      </c>
      <c r="P23" s="11">
        <v>19.57</v>
      </c>
      <c r="Q23" s="11">
        <v>8.63</v>
      </c>
      <c r="R23" s="17">
        <f t="shared" si="2"/>
      </c>
      <c r="S23" s="20"/>
      <c r="T23" s="20"/>
      <c r="U23" s="20"/>
      <c r="V23" s="20"/>
      <c r="W23" s="20"/>
      <c r="X23" s="20"/>
      <c r="Y23" s="20"/>
      <c r="Z23" s="20"/>
      <c r="AA23" s="20"/>
      <c r="AB23" s="20"/>
      <c r="AC23" s="20"/>
      <c r="AD23" s="20"/>
      <c r="AE23" s="20"/>
    </row>
    <row r="24" spans="1:31" ht="12.75">
      <c r="A24" s="3" t="str">
        <f t="shared" si="0"/>
        <v>OK</v>
      </c>
      <c r="B24" s="21">
        <v>18</v>
      </c>
      <c r="C24" t="s">
        <v>67</v>
      </c>
      <c r="D24" s="11">
        <v>20.57</v>
      </c>
      <c r="E24" s="11">
        <v>8.38</v>
      </c>
      <c r="F24" s="13"/>
      <c r="G24" t="s">
        <v>74</v>
      </c>
      <c r="H24" s="11">
        <v>14.97</v>
      </c>
      <c r="I24" s="11">
        <v>10.74</v>
      </c>
      <c r="J24" s="22"/>
      <c r="K24" t="s">
        <v>59</v>
      </c>
      <c r="L24" s="11">
        <v>31.75</v>
      </c>
      <c r="M24" s="11">
        <v>5.37</v>
      </c>
      <c r="N24" s="22"/>
      <c r="O24" t="s">
        <v>70</v>
      </c>
      <c r="P24" s="11">
        <v>26.95</v>
      </c>
      <c r="Q24" s="11">
        <v>6.04</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E7:E76 I7:I76 M7:M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63</v>
      </c>
      <c r="C5" s="18" t="s">
        <v>78</v>
      </c>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75</v>
      </c>
      <c r="C6" s="15" t="s">
        <v>78</v>
      </c>
      <c r="D6" s="32"/>
      <c r="E6" s="32"/>
      <c r="F6" s="32"/>
      <c r="G6" s="32"/>
      <c r="H6" s="32"/>
      <c r="I6" s="32"/>
      <c r="J6" s="32"/>
      <c r="K6" s="32"/>
      <c r="L6" s="53">
        <f aca="true" t="shared" si="0" ref="L6:L22">SUM(D6,F6,H6,J6)</f>
        <v>0</v>
      </c>
      <c r="M6" s="54">
        <f aca="true" t="shared" si="1" ref="M6:M22">IF(COUNT(D6,F6,H6,J6)=4,MINA(D6,F6,H6,J6),0)</f>
        <v>0</v>
      </c>
      <c r="N6" s="54">
        <f aca="true" t="shared" si="2" ref="N6:N22">SUM(L6-M6)</f>
        <v>0</v>
      </c>
      <c r="O6" s="54">
        <f aca="true" t="shared" si="3" ref="O6:O22">MAX(D6,F6,H6,J6)</f>
        <v>0</v>
      </c>
      <c r="P6" s="54">
        <f aca="true" t="shared" si="4" ref="P6:P22">MIN(E6,G6,I6,K6)</f>
        <v>0</v>
      </c>
      <c r="Q6" s="54"/>
      <c r="R6" s="54"/>
      <c r="S6" s="53">
        <v>0</v>
      </c>
      <c r="T6" s="54"/>
      <c r="U6" s="54">
        <f aca="true" t="shared" si="5" ref="U6:U22">MAX(O6,S6)</f>
        <v>0</v>
      </c>
      <c r="V6" s="54">
        <f aca="true" t="shared" si="6" ref="V6:V22">MIN(P6,T6)</f>
        <v>0</v>
      </c>
      <c r="W6" s="55">
        <f aca="true" t="shared" si="7" ref="W6:W22">IF(V6&lt;&gt;0,SUM($X$3/V6*12),"")</f>
      </c>
      <c r="X6" s="55">
        <f aca="true" t="shared" si="8" ref="X6:X22">IF(V6&lt;&gt;0,SUM(3600/V6*$X$3/5280),"")</f>
      </c>
    </row>
    <row r="7" spans="1:24" ht="15" thickBot="1">
      <c r="A7" s="64"/>
      <c r="B7" s="30" t="s">
        <v>68</v>
      </c>
      <c r="C7" s="15" t="s">
        <v>79</v>
      </c>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76</v>
      </c>
      <c r="C8" s="15" t="s">
        <v>78</v>
      </c>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69</v>
      </c>
      <c r="C9" s="15" t="s">
        <v>79</v>
      </c>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60</v>
      </c>
      <c r="C10" s="15" t="s">
        <v>78</v>
      </c>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73</v>
      </c>
      <c r="C11" s="15" t="s">
        <v>78</v>
      </c>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64</v>
      </c>
      <c r="C12" s="15" t="s">
        <v>78</v>
      </c>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62</v>
      </c>
      <c r="C13" s="15" t="s">
        <v>79</v>
      </c>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71</v>
      </c>
      <c r="C14" s="15" t="s">
        <v>79</v>
      </c>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65</v>
      </c>
      <c r="C15" s="15" t="s">
        <v>77</v>
      </c>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67</v>
      </c>
      <c r="C16" s="15" t="s">
        <v>78</v>
      </c>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66</v>
      </c>
      <c r="C17" s="15" t="s">
        <v>78</v>
      </c>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59</v>
      </c>
      <c r="C18" s="15" t="s">
        <v>77</v>
      </c>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70</v>
      </c>
      <c r="C19" s="15" t="s">
        <v>77</v>
      </c>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72</v>
      </c>
      <c r="C20" s="15" t="s">
        <v>78</v>
      </c>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74</v>
      </c>
      <c r="C21" s="15" t="s">
        <v>78</v>
      </c>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c r="A22" s="64"/>
      <c r="B22" s="30" t="s">
        <v>61</v>
      </c>
      <c r="C22" s="15" t="s">
        <v>78</v>
      </c>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9" t="s">
        <v>28</v>
      </c>
      <c r="E1" s="139"/>
      <c r="F1" s="31"/>
      <c r="G1" s="139" t="s">
        <v>29</v>
      </c>
      <c r="H1" s="139"/>
    </row>
    <row r="2" spans="4:18" ht="12.75">
      <c r="D2" s="31" t="s">
        <v>30</v>
      </c>
      <c r="E2" s="31" t="s">
        <v>31</v>
      </c>
      <c r="F2" s="31"/>
      <c r="G2" s="31" t="s">
        <v>30</v>
      </c>
      <c r="H2" s="31" t="s">
        <v>31</v>
      </c>
      <c r="R2"/>
    </row>
    <row r="3" spans="4:8" ht="12.75">
      <c r="D3" s="11">
        <v>2</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40"/>
      <c r="D5" s="141"/>
      <c r="E5" s="142"/>
      <c r="G5" s="143"/>
      <c r="H5" s="141"/>
      <c r="I5" s="142"/>
      <c r="K5" s="136"/>
      <c r="L5" s="137"/>
      <c r="M5" s="138"/>
      <c r="O5" s="150"/>
      <c r="P5" s="151"/>
      <c r="Q5" s="152"/>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4">IF(MIN(D7,E7,H7,I7,L7:M7,P7,Q7)&gt;=0.01,"OK","")</f>
      </c>
      <c r="B7" s="21">
        <v>1</v>
      </c>
      <c r="C7" t="s">
        <v>75</v>
      </c>
      <c r="D7" s="11">
        <v>0</v>
      </c>
      <c r="E7" s="11">
        <v>0</v>
      </c>
      <c r="F7" s="13"/>
      <c r="G7" t="s">
        <v>74</v>
      </c>
      <c r="H7" s="11">
        <v>0</v>
      </c>
      <c r="I7" s="11">
        <v>0</v>
      </c>
      <c r="J7" s="22"/>
      <c r="K7" t="s">
        <v>59</v>
      </c>
      <c r="L7" s="11">
        <v>0</v>
      </c>
      <c r="M7" s="11">
        <v>0</v>
      </c>
      <c r="N7" s="22"/>
      <c r="O7" t="s">
        <v>60</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60</v>
      </c>
      <c r="D8" s="11">
        <v>0</v>
      </c>
      <c r="E8" s="11">
        <v>0</v>
      </c>
      <c r="F8" s="13"/>
      <c r="G8" t="s">
        <v>75</v>
      </c>
      <c r="H8" s="11">
        <v>0</v>
      </c>
      <c r="I8" s="11">
        <v>0</v>
      </c>
      <c r="J8" s="22"/>
      <c r="K8" t="s">
        <v>74</v>
      </c>
      <c r="L8" s="11">
        <v>0</v>
      </c>
      <c r="M8" s="11">
        <v>0</v>
      </c>
      <c r="N8" s="22"/>
      <c r="O8" t="s">
        <v>59</v>
      </c>
      <c r="P8" s="11">
        <v>0</v>
      </c>
      <c r="Q8" s="11">
        <v>0</v>
      </c>
      <c r="R8" s="17">
        <f aca="true" t="shared" si="1" ref="R8:R16">IF(((SUM(D8:Q8))*100)&lt;&gt;INT((SUM(D8:Q8)*100)),"Too many dec places","")</f>
      </c>
      <c r="S8" s="20"/>
      <c r="T8" s="20"/>
      <c r="U8" s="20"/>
      <c r="V8" s="20"/>
      <c r="W8" s="20"/>
      <c r="X8" s="20"/>
      <c r="Y8" s="20"/>
      <c r="Z8" s="20"/>
      <c r="AA8" s="20"/>
      <c r="AB8" s="20"/>
      <c r="AC8" s="20"/>
      <c r="AD8" s="20"/>
      <c r="AE8" s="20"/>
    </row>
    <row r="9" spans="1:31" ht="12.75">
      <c r="A9" s="3">
        <f t="shared" si="0"/>
      </c>
      <c r="B9" s="21">
        <v>3</v>
      </c>
      <c r="C9" t="s">
        <v>67</v>
      </c>
      <c r="D9" s="11">
        <v>0</v>
      </c>
      <c r="E9" s="11">
        <v>0</v>
      </c>
      <c r="F9" s="13"/>
      <c r="G9" t="s">
        <v>65</v>
      </c>
      <c r="H9" s="11">
        <v>0</v>
      </c>
      <c r="I9" s="11">
        <v>0</v>
      </c>
      <c r="J9" s="22"/>
      <c r="K9" t="s">
        <v>61</v>
      </c>
      <c r="L9" s="11">
        <v>0</v>
      </c>
      <c r="M9" s="11">
        <v>0</v>
      </c>
      <c r="N9" s="22"/>
      <c r="O9" t="s">
        <v>68</v>
      </c>
      <c r="P9" s="11">
        <v>0</v>
      </c>
      <c r="Q9" s="11">
        <v>0</v>
      </c>
      <c r="R9" s="17">
        <f t="shared" si="1"/>
      </c>
      <c r="S9" s="20"/>
      <c r="T9" s="20"/>
      <c r="U9" s="20"/>
      <c r="V9" s="20"/>
      <c r="W9" s="20"/>
      <c r="X9" s="20"/>
      <c r="Y9" s="20"/>
      <c r="Z9" s="20"/>
      <c r="AA9" s="20"/>
      <c r="AB9" s="20"/>
      <c r="AC9" s="20"/>
      <c r="AD9" s="20"/>
      <c r="AE9" s="20"/>
    </row>
    <row r="10" spans="1:31" ht="12.75">
      <c r="A10" s="3">
        <f t="shared" si="0"/>
      </c>
      <c r="B10" s="21">
        <v>4</v>
      </c>
      <c r="C10" t="s">
        <v>68</v>
      </c>
      <c r="D10" s="11">
        <v>0</v>
      </c>
      <c r="E10" s="11">
        <v>0</v>
      </c>
      <c r="F10" s="13"/>
      <c r="G10" t="s">
        <v>67</v>
      </c>
      <c r="H10" s="11">
        <v>0</v>
      </c>
      <c r="I10" s="11">
        <v>0</v>
      </c>
      <c r="J10" s="22"/>
      <c r="K10" t="s">
        <v>65</v>
      </c>
      <c r="L10" s="11">
        <v>0</v>
      </c>
      <c r="M10" s="11">
        <v>0</v>
      </c>
      <c r="N10" s="22"/>
      <c r="O10" t="s">
        <v>61</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71</v>
      </c>
      <c r="D11" s="11">
        <v>0</v>
      </c>
      <c r="E11" s="11">
        <v>0</v>
      </c>
      <c r="F11" s="13"/>
      <c r="G11" t="s">
        <v>76</v>
      </c>
      <c r="H11" s="11">
        <v>0</v>
      </c>
      <c r="I11" s="11">
        <v>0</v>
      </c>
      <c r="J11" s="22"/>
      <c r="K11" t="s">
        <v>64</v>
      </c>
      <c r="L11" s="11">
        <v>0</v>
      </c>
      <c r="M11" s="11">
        <v>0</v>
      </c>
      <c r="N11" s="22"/>
      <c r="O11" t="s">
        <v>66</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66</v>
      </c>
      <c r="D12" s="11">
        <v>0</v>
      </c>
      <c r="E12" s="11">
        <v>0</v>
      </c>
      <c r="F12" s="13"/>
      <c r="G12" t="s">
        <v>71</v>
      </c>
      <c r="H12" s="11">
        <v>0</v>
      </c>
      <c r="I12" s="11">
        <v>0</v>
      </c>
      <c r="J12" s="22"/>
      <c r="K12" t="s">
        <v>76</v>
      </c>
      <c r="L12" s="11">
        <v>0</v>
      </c>
      <c r="M12" s="11">
        <v>0</v>
      </c>
      <c r="N12" s="22"/>
      <c r="O12" t="s">
        <v>64</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69</v>
      </c>
      <c r="D13" s="11">
        <v>0</v>
      </c>
      <c r="E13" s="11">
        <v>0</v>
      </c>
      <c r="F13" s="13"/>
      <c r="G13" t="s">
        <v>62</v>
      </c>
      <c r="H13" s="11">
        <v>0</v>
      </c>
      <c r="I13" s="11">
        <v>0</v>
      </c>
      <c r="J13" s="22"/>
      <c r="K13" t="s">
        <v>70</v>
      </c>
      <c r="L13" s="11">
        <v>0</v>
      </c>
      <c r="M13" s="11">
        <v>0</v>
      </c>
      <c r="N13" s="22"/>
      <c r="O13" t="s">
        <v>72</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72</v>
      </c>
      <c r="D14" s="11">
        <v>0</v>
      </c>
      <c r="E14" s="11">
        <v>0</v>
      </c>
      <c r="F14" s="13"/>
      <c r="G14" t="s">
        <v>69</v>
      </c>
      <c r="H14" s="11">
        <v>0</v>
      </c>
      <c r="I14" s="11">
        <v>0</v>
      </c>
      <c r="J14" s="22"/>
      <c r="K14" t="s">
        <v>62</v>
      </c>
      <c r="L14" s="11">
        <v>0</v>
      </c>
      <c r="M14" s="11">
        <v>0</v>
      </c>
      <c r="N14" s="22"/>
      <c r="O14" t="s">
        <v>70</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63</v>
      </c>
      <c r="D15" s="11">
        <v>0</v>
      </c>
      <c r="E15" s="11">
        <v>0</v>
      </c>
      <c r="F15" s="13"/>
      <c r="G15" t="s">
        <v>73</v>
      </c>
      <c r="H15" s="11">
        <v>0</v>
      </c>
      <c r="I15" s="11">
        <v>0</v>
      </c>
      <c r="J15" s="22"/>
      <c r="K15" t="s">
        <v>75</v>
      </c>
      <c r="L15" s="11">
        <v>0</v>
      </c>
      <c r="M15" s="11">
        <v>0</v>
      </c>
      <c r="N15" s="22"/>
      <c r="O15" t="s">
        <v>74</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74</v>
      </c>
      <c r="D16" s="11">
        <v>0</v>
      </c>
      <c r="E16" s="11">
        <v>0</v>
      </c>
      <c r="F16" s="13"/>
      <c r="G16" t="s">
        <v>63</v>
      </c>
      <c r="H16" s="11">
        <v>0</v>
      </c>
      <c r="I16" s="11">
        <v>0</v>
      </c>
      <c r="J16" s="22"/>
      <c r="K16" t="s">
        <v>73</v>
      </c>
      <c r="L16" s="11">
        <v>0</v>
      </c>
      <c r="M16" s="11">
        <v>0</v>
      </c>
      <c r="N16" s="22"/>
      <c r="O16" t="s">
        <v>75</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59</v>
      </c>
      <c r="D17" s="11">
        <v>0</v>
      </c>
      <c r="E17" s="11">
        <v>0</v>
      </c>
      <c r="F17" s="13"/>
      <c r="G17" t="s">
        <v>60</v>
      </c>
      <c r="H17" s="11">
        <v>0</v>
      </c>
      <c r="I17" s="11">
        <v>0</v>
      </c>
      <c r="J17" s="22"/>
      <c r="K17" t="s">
        <v>67</v>
      </c>
      <c r="L17" s="11">
        <v>0</v>
      </c>
      <c r="M17" s="11">
        <v>0</v>
      </c>
      <c r="N17" s="22"/>
      <c r="O17" t="s">
        <v>65</v>
      </c>
      <c r="P17" s="11">
        <v>0</v>
      </c>
      <c r="Q17" s="11">
        <v>0</v>
      </c>
      <c r="R17" s="17">
        <f>IF(((SUM(D17:Q17))*100)&lt;&gt;INT((SUM(D17:Q17)*100)),"Too many dec places","")</f>
      </c>
      <c r="S17" s="20"/>
      <c r="T17" s="20"/>
      <c r="U17" s="20"/>
      <c r="V17" s="20"/>
      <c r="W17" s="20"/>
      <c r="X17" s="20"/>
      <c r="Y17" s="20"/>
      <c r="Z17" s="20"/>
      <c r="AA17" s="20"/>
      <c r="AB17" s="20"/>
      <c r="AC17" s="20"/>
      <c r="AD17" s="20"/>
      <c r="AE17" s="20"/>
    </row>
    <row r="18" spans="1:31" ht="12.75">
      <c r="A18" s="3">
        <f t="shared" si="0"/>
      </c>
      <c r="B18" s="21">
        <v>12</v>
      </c>
      <c r="C18" t="s">
        <v>65</v>
      </c>
      <c r="D18" s="11">
        <v>0</v>
      </c>
      <c r="E18" s="11">
        <v>0</v>
      </c>
      <c r="F18" s="13"/>
      <c r="G18" t="s">
        <v>59</v>
      </c>
      <c r="H18" s="11">
        <v>0</v>
      </c>
      <c r="I18" s="11">
        <v>0</v>
      </c>
      <c r="J18" s="22"/>
      <c r="K18" t="s">
        <v>60</v>
      </c>
      <c r="L18" s="11">
        <v>0</v>
      </c>
      <c r="M18" s="11">
        <v>0</v>
      </c>
      <c r="N18" s="22"/>
      <c r="O18" t="s">
        <v>67</v>
      </c>
      <c r="P18" s="11">
        <v>0</v>
      </c>
      <c r="Q18" s="11">
        <v>0</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f t="shared" si="0"/>
      </c>
      <c r="B19" s="21">
        <v>13</v>
      </c>
      <c r="C19" t="s">
        <v>61</v>
      </c>
      <c r="D19" s="11">
        <v>0</v>
      </c>
      <c r="E19" s="11">
        <v>0</v>
      </c>
      <c r="F19" s="13"/>
      <c r="G19" t="s">
        <v>68</v>
      </c>
      <c r="H19" s="11">
        <v>0</v>
      </c>
      <c r="I19" s="11">
        <v>0</v>
      </c>
      <c r="J19" s="22"/>
      <c r="K19" t="s">
        <v>63</v>
      </c>
      <c r="L19" s="11">
        <v>0</v>
      </c>
      <c r="M19" s="11">
        <v>0</v>
      </c>
      <c r="N19" s="22"/>
      <c r="O19" t="s">
        <v>73</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73</v>
      </c>
      <c r="D20" s="11">
        <v>0</v>
      </c>
      <c r="E20" s="11">
        <v>0</v>
      </c>
      <c r="F20" s="13"/>
      <c r="G20" t="s">
        <v>61</v>
      </c>
      <c r="H20" s="11">
        <v>0</v>
      </c>
      <c r="I20" s="11">
        <v>0</v>
      </c>
      <c r="J20" s="22"/>
      <c r="K20" t="s">
        <v>68</v>
      </c>
      <c r="L20" s="11">
        <v>0</v>
      </c>
      <c r="M20" s="11">
        <v>0</v>
      </c>
      <c r="N20" s="22"/>
      <c r="O20" t="s">
        <v>63</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64</v>
      </c>
      <c r="D21" s="11">
        <v>0</v>
      </c>
      <c r="E21" s="11">
        <v>0</v>
      </c>
      <c r="F21" s="13"/>
      <c r="G21" t="s">
        <v>72</v>
      </c>
      <c r="H21" s="11">
        <v>0</v>
      </c>
      <c r="I21" s="11">
        <v>0</v>
      </c>
      <c r="J21" s="22"/>
      <c r="K21" t="s">
        <v>71</v>
      </c>
      <c r="L21" s="11">
        <v>0</v>
      </c>
      <c r="M21" s="11">
        <v>0</v>
      </c>
      <c r="N21" s="22"/>
      <c r="O21" t="s">
        <v>62</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62</v>
      </c>
      <c r="D22" s="11">
        <v>0</v>
      </c>
      <c r="E22" s="11">
        <v>0</v>
      </c>
      <c r="F22" s="13"/>
      <c r="G22" t="s">
        <v>64</v>
      </c>
      <c r="H22" s="11">
        <v>0</v>
      </c>
      <c r="I22" s="11">
        <v>0</v>
      </c>
      <c r="J22" s="22"/>
      <c r="K22" t="s">
        <v>72</v>
      </c>
      <c r="L22" s="11">
        <v>0</v>
      </c>
      <c r="M22" s="11">
        <v>0</v>
      </c>
      <c r="N22" s="22"/>
      <c r="O22" t="s">
        <v>71</v>
      </c>
      <c r="P22" s="11">
        <v>0</v>
      </c>
      <c r="Q22" s="11">
        <v>0</v>
      </c>
      <c r="R22" s="17">
        <f t="shared" si="2"/>
      </c>
      <c r="S22" s="20"/>
      <c r="T22" s="20"/>
      <c r="U22" s="20"/>
      <c r="V22" s="20"/>
      <c r="W22" s="20"/>
      <c r="X22" s="20"/>
      <c r="Y22" s="20"/>
      <c r="Z22" s="20"/>
      <c r="AA22" s="20"/>
      <c r="AB22" s="20"/>
      <c r="AC22" s="20"/>
      <c r="AD22" s="20"/>
      <c r="AE22" s="20"/>
    </row>
    <row r="23" spans="1:31" ht="12.75">
      <c r="A23" s="3">
        <f t="shared" si="0"/>
      </c>
      <c r="B23" s="21">
        <v>17</v>
      </c>
      <c r="C23" t="s">
        <v>70</v>
      </c>
      <c r="D23" s="11">
        <v>0</v>
      </c>
      <c r="E23" s="11">
        <v>0</v>
      </c>
      <c r="F23" s="13"/>
      <c r="G23" t="s">
        <v>66</v>
      </c>
      <c r="H23" s="11">
        <v>0</v>
      </c>
      <c r="I23" s="11">
        <v>0</v>
      </c>
      <c r="J23" s="22"/>
      <c r="K23" t="s">
        <v>69</v>
      </c>
      <c r="L23" s="11">
        <v>0</v>
      </c>
      <c r="M23" s="11">
        <v>0</v>
      </c>
      <c r="N23" s="22"/>
      <c r="O23" t="s">
        <v>76</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t="s">
        <v>76</v>
      </c>
      <c r="D24" s="11">
        <v>0</v>
      </c>
      <c r="E24" s="11">
        <v>0</v>
      </c>
      <c r="F24" s="13"/>
      <c r="G24" t="s">
        <v>70</v>
      </c>
      <c r="H24" s="11">
        <v>0</v>
      </c>
      <c r="I24" s="11">
        <v>0</v>
      </c>
      <c r="J24" s="22"/>
      <c r="K24" t="s">
        <v>66</v>
      </c>
      <c r="L24" s="11">
        <v>0</v>
      </c>
      <c r="M24" s="11">
        <v>0</v>
      </c>
      <c r="N24" s="22"/>
      <c r="O24" t="s">
        <v>69</v>
      </c>
      <c r="P24" s="11">
        <v>0</v>
      </c>
      <c r="Q24" s="11">
        <v>0</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M7:M76 I7:I76 E7:E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2010-05-18T21:15:47Z</dcterms:modified>
  <cp:category/>
  <cp:version/>
  <cp:contentType/>
  <cp:contentStatus/>
</cp:coreProperties>
</file>