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0"/>
  </bookViews>
  <sheets>
    <sheet name="Heats" sheetId="1" r:id="rId1"/>
    <sheet name="Results" sheetId="2" r:id="rId2"/>
    <sheet name="Data recovery" sheetId="3" state="hidden" r:id="rId3"/>
    <sheet name="Heat templates" sheetId="4" state="hidden" r:id="rId4"/>
    <sheet name="Heat sorting area" sheetId="5" state="hidden" r:id="rId5"/>
    <sheet name="Results templates" sheetId="6" state="hidden" r:id="rId6"/>
    <sheet name="Heats BACKUP" sheetId="7" state="hidden" r:id="rId7"/>
    <sheet name="Results BACKUP" sheetId="8" state="hidden" r:id="rId8"/>
    <sheet name="HEATS Backup at heat creation" sheetId="9" state="hidden" r:id="rId9"/>
    <sheet name="RESULTS backup at heat creation" sheetId="10" state="hidden" r:id="rId10"/>
  </sheets>
  <definedNames/>
  <calcPr fullCalcOnLoad="1"/>
</workbook>
</file>

<file path=xl/sharedStrings.xml><?xml version="1.0" encoding="utf-8"?>
<sst xmlns="http://schemas.openxmlformats.org/spreadsheetml/2006/main" count="824" uniqueCount="117">
  <si>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</si>
  <si>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</si>
  <si>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</si>
  <si>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</si>
  <si>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</si>
  <si>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</si>
  <si>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</si>
  <si>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</si>
  <si>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</si>
  <si>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</si>
  <si>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</si>
  <si>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</si>
  <si>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</si>
  <si>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</si>
  <si>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</si>
  <si>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</si>
  <si>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</si>
  <si>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</si>
  <si>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</si>
  <si>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</si>
  <si>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</si>
  <si>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</si>
  <si>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</si>
  <si>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</si>
  <si>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</si>
  <si>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</si>
  <si>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</si>
  <si>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</si>
  <si>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</si>
  <si>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</si>
  <si>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</si>
  <si>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</si>
  <si>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</si>
  <si>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</si>
  <si>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</si>
  <si>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</si>
  <si>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</si>
  <si>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</si>
  <si>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</si>
  <si>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</si>
  <si>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</si>
  <si>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</si>
  <si>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</si>
  <si>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</si>
  <si>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</si>
  <si>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</si>
  <si>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</si>
  <si>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</si>
  <si>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</si>
  <si>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</si>
  <si>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</si>
  <si>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track length ft =</t>
  </si>
  <si>
    <t>Av speed MPH</t>
  </si>
  <si>
    <t>Av speed IPS</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</si>
  <si>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</si>
  <si>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</si>
  <si>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</si>
  <si>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</si>
  <si>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</si>
  <si>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MARTIN</t>
  </si>
  <si>
    <t>DEANE</t>
  </si>
  <si>
    <t>ANDY P</t>
  </si>
  <si>
    <t>ANDY W</t>
  </si>
  <si>
    <t>CRAIG</t>
  </si>
  <si>
    <t>CLIVE</t>
  </si>
  <si>
    <t>JOHN C</t>
  </si>
  <si>
    <t>JOHN F</t>
  </si>
  <si>
    <t>PAUL</t>
  </si>
  <si>
    <t>JIM</t>
  </si>
  <si>
    <t>TONY</t>
  </si>
  <si>
    <t>JULIAN</t>
  </si>
  <si>
    <t>ROY</t>
  </si>
  <si>
    <t>DAVE R</t>
  </si>
  <si>
    <t>MARC</t>
  </si>
  <si>
    <t>JOHN P</t>
  </si>
  <si>
    <t>DAN</t>
  </si>
  <si>
    <t>RYAN</t>
  </si>
  <si>
    <t>GREIG</t>
  </si>
  <si>
    <t>DAVE H</t>
  </si>
  <si>
    <t>TONY M</t>
  </si>
  <si>
    <t>JOHN M</t>
  </si>
  <si>
    <t>NASC</t>
  </si>
  <si>
    <t>PRO</t>
  </si>
  <si>
    <t>MOD</t>
  </si>
  <si>
    <t>Craig Homewood</t>
  </si>
  <si>
    <t>Dave Rouse</t>
  </si>
  <si>
    <t>Tony Stacey</t>
  </si>
  <si>
    <t>Julian Allard</t>
  </si>
  <si>
    <t>Jim Kelly</t>
  </si>
  <si>
    <t>Roy Masters</t>
  </si>
  <si>
    <t>Deane Walpole</t>
  </si>
  <si>
    <t>Dave Hannington</t>
  </si>
  <si>
    <t>John Ferrigno</t>
  </si>
  <si>
    <t>John Chell</t>
  </si>
  <si>
    <t>Greig Nairn</t>
  </si>
  <si>
    <t>John Parr</t>
  </si>
  <si>
    <t>Ryan Betts</t>
  </si>
  <si>
    <t>John Molloy</t>
  </si>
  <si>
    <t>Dan Ellis</t>
  </si>
  <si>
    <t>Tony Molloy</t>
  </si>
  <si>
    <t>Martin Hill</t>
  </si>
  <si>
    <t>Clive Harland</t>
  </si>
  <si>
    <t>Marc Townsend</t>
  </si>
  <si>
    <t>Andy Player</t>
  </si>
  <si>
    <t>Andy Whorton</t>
  </si>
  <si>
    <t>Paul Homewood</t>
  </si>
  <si>
    <t>GRID</t>
  </si>
  <si>
    <t>Q</t>
  </si>
  <si>
    <t>Nascar</t>
  </si>
  <si>
    <t>Pro Mod</t>
  </si>
  <si>
    <t>Modified</t>
  </si>
  <si>
    <t>A</t>
  </si>
  <si>
    <t>B</t>
  </si>
  <si>
    <t>C</t>
  </si>
  <si>
    <t>D</t>
  </si>
  <si>
    <t>N/A</t>
  </si>
  <si>
    <t>Track = 127.8'</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</si>
</sst>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41">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b/>
      <sz val="14"/>
      <name val="Arial"/>
      <family val="2"/>
    </font>
    <font>
      <sz val="20"/>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sz val="3"/>
      <color indexed="9"/>
      <name val="Arial Unicode MS"/>
      <family val="2"/>
    </font>
    <font>
      <sz val="9"/>
      <color indexed="8"/>
      <name val="Arial Unicode MS"/>
      <family val="2"/>
    </font>
    <font>
      <b/>
      <sz val="11"/>
      <name val="Arial Unicode MS"/>
      <family val="2"/>
    </font>
    <font>
      <b/>
      <sz val="11"/>
      <color indexed="8"/>
      <name val="Arial Unicode MS"/>
      <family val="2"/>
    </font>
    <font>
      <b/>
      <sz val="11"/>
      <color indexed="9"/>
      <name val="Arial Unicode MS"/>
      <family val="2"/>
    </font>
    <font>
      <sz val="8"/>
      <color indexed="8"/>
      <name val="Arial Unicode MS"/>
      <family val="2"/>
    </font>
    <font>
      <sz val="7.5"/>
      <color indexed="8"/>
      <name val="Arial Unicode MS"/>
      <family val="2"/>
    </font>
    <font>
      <sz val="10"/>
      <name val="Arial Unicode MS"/>
      <family val="2"/>
    </font>
    <font>
      <sz val="11"/>
      <name val="Arial Unicode MS"/>
      <family val="2"/>
    </font>
    <font>
      <sz val="11"/>
      <color indexed="8"/>
      <name val="Arial Unicode MS"/>
      <family val="2"/>
    </font>
    <font>
      <b/>
      <sz val="10"/>
      <color indexed="10"/>
      <name val="Arial Unicode MS"/>
      <family val="2"/>
    </font>
    <font>
      <b/>
      <sz val="10"/>
      <color indexed="61"/>
      <name val="Arial Unicode MS"/>
      <family val="2"/>
    </font>
    <font>
      <b/>
      <sz val="11"/>
      <color indexed="10"/>
      <name val="Arial Unicode MS"/>
      <family val="2"/>
    </font>
    <font>
      <b/>
      <sz val="11"/>
      <color indexed="61"/>
      <name val="Arial Unicode MS"/>
      <family val="2"/>
    </font>
  </fonts>
  <fills count="15">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7"/>
        <bgColor indexed="64"/>
      </patternFill>
    </fill>
    <fill>
      <patternFill patternType="solid">
        <fgColor indexed="22"/>
        <bgColor indexed="64"/>
      </patternFill>
    </fill>
    <fill>
      <patternFill patternType="solid">
        <fgColor indexed="22"/>
        <bgColor indexed="64"/>
      </patternFill>
    </fill>
    <fill>
      <patternFill patternType="solid">
        <fgColor indexed="12"/>
        <bgColor indexed="64"/>
      </patternFill>
    </fill>
    <fill>
      <patternFill patternType="solid">
        <fgColor indexed="17"/>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10"/>
      </left>
      <right style="thin">
        <color indexed="53"/>
      </right>
      <top style="double">
        <color indexed="10"/>
      </top>
      <bottom style="thin">
        <color indexed="53"/>
      </bottom>
    </border>
    <border>
      <left style="thin">
        <color indexed="53"/>
      </left>
      <right style="thin">
        <color indexed="53"/>
      </right>
      <top style="double">
        <color indexed="10"/>
      </top>
      <bottom style="thin">
        <color indexed="53"/>
      </bottom>
    </border>
    <border>
      <left style="thin">
        <color indexed="53"/>
      </left>
      <right style="double">
        <color indexed="10"/>
      </right>
      <top style="double">
        <color indexed="10"/>
      </top>
      <bottom style="thin">
        <color indexed="53"/>
      </bottom>
    </border>
    <border>
      <left style="double">
        <color indexed="10"/>
      </left>
      <right style="thin">
        <color indexed="53"/>
      </right>
      <top style="thin">
        <color indexed="53"/>
      </top>
      <bottom style="thin">
        <color indexed="53"/>
      </bottom>
    </border>
    <border>
      <left style="thin">
        <color indexed="53"/>
      </left>
      <right style="thin">
        <color indexed="53"/>
      </right>
      <top style="thin">
        <color indexed="53"/>
      </top>
      <bottom style="thin">
        <color indexed="53"/>
      </bottom>
    </border>
    <border>
      <left style="thin">
        <color indexed="53"/>
      </left>
      <right style="double">
        <color indexed="10"/>
      </right>
      <top style="thin">
        <color indexed="53"/>
      </top>
      <bottom style="thin">
        <color indexed="53"/>
      </bottom>
    </border>
    <border>
      <left style="double">
        <color indexed="10"/>
      </left>
      <right style="thin">
        <color indexed="53"/>
      </right>
      <top style="thin">
        <color indexed="53"/>
      </top>
      <bottom style="double">
        <color indexed="10"/>
      </bottom>
    </border>
    <border>
      <left style="thin">
        <color indexed="53"/>
      </left>
      <right style="thin">
        <color indexed="53"/>
      </right>
      <top style="thin">
        <color indexed="53"/>
      </top>
      <bottom style="double">
        <color indexed="10"/>
      </bottom>
    </border>
    <border>
      <left style="thin">
        <color indexed="53"/>
      </left>
      <right style="double">
        <color indexed="10"/>
      </right>
      <top style="thin">
        <color indexed="53"/>
      </top>
      <bottom style="double">
        <color indexed="10"/>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8"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8"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NumberFormat="1" applyFont="1" applyAlignment="1" applyProtection="1">
      <alignment horizontal="center"/>
      <protection/>
    </xf>
    <xf numFmtId="0" fontId="19" fillId="0" borderId="0" xfId="0" applyNumberFormat="1" applyFont="1" applyFill="1" applyAlignment="1" applyProtection="1">
      <alignment horizontal="center"/>
      <protection/>
    </xf>
    <xf numFmtId="2" fontId="19" fillId="0" borderId="0" xfId="0" applyNumberFormat="1" applyFont="1" applyAlignment="1" applyProtection="1">
      <alignment horizontal="center"/>
      <protection/>
    </xf>
    <xf numFmtId="0" fontId="19"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8"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7" fillId="0" borderId="0" xfId="0" applyFont="1" applyAlignment="1">
      <alignment wrapText="1"/>
    </xf>
    <xf numFmtId="0" fontId="21" fillId="0" borderId="0" xfId="0" applyFont="1" applyAlignment="1">
      <alignment vertical="center" wrapText="1"/>
    </xf>
    <xf numFmtId="0" fontId="14" fillId="9" borderId="18" xfId="0" applyFont="1" applyFill="1" applyBorder="1" applyAlignment="1" applyProtection="1">
      <alignment horizontal="center"/>
      <protection/>
    </xf>
    <xf numFmtId="0" fontId="14" fillId="9" borderId="17" xfId="0" applyFont="1" applyFill="1" applyBorder="1" applyAlignment="1" applyProtection="1">
      <alignment horizontal="center"/>
      <protection/>
    </xf>
    <xf numFmtId="0" fontId="7" fillId="9" borderId="2" xfId="0" applyFont="1" applyFill="1" applyBorder="1" applyAlignment="1" applyProtection="1">
      <alignment horizontal="center"/>
      <protection/>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2" fillId="6" borderId="21" xfId="0" applyNumberFormat="1" applyFont="1" applyFill="1" applyBorder="1" applyAlignment="1" applyProtection="1">
      <alignment horizontal="center"/>
      <protection/>
    </xf>
    <xf numFmtId="0" fontId="22" fillId="5" borderId="22" xfId="0" applyFont="1" applyFill="1" applyBorder="1" applyAlignment="1" applyProtection="1">
      <alignment/>
      <protection/>
    </xf>
    <xf numFmtId="0" fontId="23" fillId="5" borderId="23" xfId="0" applyFont="1" applyFill="1" applyBorder="1" applyAlignment="1" applyProtection="1">
      <alignment horizontal="center"/>
      <protection/>
    </xf>
    <xf numFmtId="0" fontId="24" fillId="7" borderId="23" xfId="0" applyFont="1" applyFill="1" applyBorder="1" applyAlignment="1" applyProtection="1">
      <alignment horizontal="center"/>
      <protection/>
    </xf>
    <xf numFmtId="0" fontId="24" fillId="8" borderId="23" xfId="0" applyFont="1" applyFill="1" applyBorder="1" applyAlignment="1" applyProtection="1">
      <alignment horizontal="center"/>
      <protection/>
    </xf>
    <xf numFmtId="0" fontId="24" fillId="4" borderId="23" xfId="0" applyFont="1" applyFill="1" applyBorder="1" applyAlignment="1" applyProtection="1">
      <alignment horizontal="center"/>
      <protection/>
    </xf>
    <xf numFmtId="0" fontId="25" fillId="5" borderId="23" xfId="0" applyFont="1" applyFill="1" applyBorder="1" applyAlignment="1" applyProtection="1">
      <alignment horizontal="center"/>
      <protection/>
    </xf>
    <xf numFmtId="0" fontId="25" fillId="0" borderId="23" xfId="0" applyFont="1" applyFill="1" applyBorder="1" applyAlignment="1" applyProtection="1">
      <alignment horizontal="center"/>
      <protection/>
    </xf>
    <xf numFmtId="0" fontId="26" fillId="5" borderId="23" xfId="0" applyFont="1" applyFill="1" applyBorder="1" applyAlignment="1" applyProtection="1">
      <alignment horizontal="center"/>
      <protection/>
    </xf>
    <xf numFmtId="0" fontId="27" fillId="5" borderId="24" xfId="0" applyFont="1" applyFill="1" applyBorder="1" applyAlignment="1" applyProtection="1">
      <alignment horizontal="center"/>
      <protection/>
    </xf>
    <xf numFmtId="0" fontId="28" fillId="5" borderId="25" xfId="0" applyFont="1" applyFill="1" applyBorder="1" applyAlignment="1" applyProtection="1">
      <alignment horizontal="left"/>
      <protection/>
    </xf>
    <xf numFmtId="0" fontId="23" fillId="5" borderId="26" xfId="0" applyFont="1" applyFill="1" applyBorder="1" applyAlignment="1" applyProtection="1">
      <alignment horizontal="center"/>
      <protection/>
    </xf>
    <xf numFmtId="0" fontId="28" fillId="5" borderId="26" xfId="0" applyFont="1" applyFill="1" applyBorder="1" applyAlignment="1" applyProtection="1">
      <alignment horizontal="center"/>
      <protection/>
    </xf>
    <xf numFmtId="0" fontId="29" fillId="7" borderId="26" xfId="0" applyFont="1" applyFill="1" applyBorder="1" applyAlignment="1" applyProtection="1">
      <alignment horizontal="center"/>
      <protection/>
    </xf>
    <xf numFmtId="0" fontId="30" fillId="8" borderId="26" xfId="0" applyFont="1" applyFill="1" applyBorder="1" applyAlignment="1" applyProtection="1">
      <alignment horizontal="center"/>
      <protection/>
    </xf>
    <xf numFmtId="0" fontId="28" fillId="5" borderId="26" xfId="0" applyFont="1" applyFill="1" applyBorder="1" applyAlignment="1" applyProtection="1">
      <alignment horizontal="center" wrapText="1"/>
      <protection/>
    </xf>
    <xf numFmtId="0" fontId="32" fillId="5" borderId="26" xfId="0" applyFont="1" applyFill="1" applyBorder="1" applyAlignment="1" applyProtection="1">
      <alignment horizontal="center" wrapText="1"/>
      <protection/>
    </xf>
    <xf numFmtId="0" fontId="33" fillId="5" borderId="26" xfId="0" applyFont="1" applyFill="1" applyBorder="1" applyAlignment="1" applyProtection="1">
      <alignment horizontal="center" wrapText="1"/>
      <protection/>
    </xf>
    <xf numFmtId="0" fontId="28" fillId="5" borderId="27" xfId="0" applyFont="1" applyFill="1" applyBorder="1" applyAlignment="1" applyProtection="1">
      <alignment horizontal="center" vertical="center" wrapText="1"/>
      <protection/>
    </xf>
    <xf numFmtId="0" fontId="34" fillId="5" borderId="25" xfId="0" applyFont="1" applyFill="1" applyBorder="1" applyAlignment="1" applyProtection="1">
      <alignment horizontal="center"/>
      <protection/>
    </xf>
    <xf numFmtId="0" fontId="34" fillId="0" borderId="26" xfId="0" applyFont="1" applyBorder="1" applyAlignment="1">
      <alignment/>
    </xf>
    <xf numFmtId="2" fontId="34" fillId="0" borderId="26" xfId="0" applyNumberFormat="1" applyFont="1" applyBorder="1" applyAlignment="1" applyProtection="1">
      <alignment horizontal="center"/>
      <protection locked="0"/>
    </xf>
    <xf numFmtId="2" fontId="36" fillId="5" borderId="26" xfId="0" applyNumberFormat="1" applyFont="1" applyFill="1" applyBorder="1" applyAlignment="1" applyProtection="1">
      <alignment horizontal="center"/>
      <protection/>
    </xf>
    <xf numFmtId="0" fontId="36" fillId="5" borderId="26" xfId="0" applyNumberFormat="1" applyFont="1" applyFill="1" applyBorder="1" applyAlignment="1" applyProtection="1">
      <alignment horizontal="center"/>
      <protection/>
    </xf>
    <xf numFmtId="2" fontId="35" fillId="6" borderId="27" xfId="0" applyNumberFormat="1" applyFont="1" applyFill="1" applyBorder="1" applyAlignment="1" applyProtection="1">
      <alignment horizontal="center"/>
      <protection/>
    </xf>
    <xf numFmtId="0" fontId="34" fillId="5" borderId="28" xfId="0" applyFont="1" applyFill="1" applyBorder="1" applyAlignment="1" applyProtection="1">
      <alignment horizontal="center"/>
      <protection/>
    </xf>
    <xf numFmtId="0" fontId="34" fillId="0" borderId="29" xfId="0" applyFont="1" applyBorder="1" applyAlignment="1">
      <alignment/>
    </xf>
    <xf numFmtId="2" fontId="34" fillId="0" borderId="29" xfId="0" applyNumberFormat="1" applyFont="1" applyBorder="1" applyAlignment="1" applyProtection="1">
      <alignment horizontal="center"/>
      <protection locked="0"/>
    </xf>
    <xf numFmtId="2" fontId="36" fillId="5" borderId="29" xfId="0" applyNumberFormat="1" applyFont="1" applyFill="1" applyBorder="1" applyAlignment="1" applyProtection="1">
      <alignment horizontal="center"/>
      <protection/>
    </xf>
    <xf numFmtId="0" fontId="36" fillId="5" borderId="29" xfId="0" applyNumberFormat="1" applyFont="1" applyFill="1" applyBorder="1" applyAlignment="1" applyProtection="1">
      <alignment horizontal="center"/>
      <protection/>
    </xf>
    <xf numFmtId="2" fontId="35" fillId="6" borderId="30" xfId="0" applyNumberFormat="1" applyFont="1" applyFill="1" applyBorder="1" applyAlignment="1" applyProtection="1">
      <alignment horizontal="center"/>
      <protection/>
    </xf>
    <xf numFmtId="0" fontId="34" fillId="5" borderId="26" xfId="0" applyFont="1" applyFill="1" applyBorder="1" applyAlignment="1" applyProtection="1">
      <alignment horizontal="center"/>
      <protection locked="0"/>
    </xf>
    <xf numFmtId="0" fontId="34" fillId="5" borderId="29" xfId="0" applyFont="1" applyFill="1" applyBorder="1" applyAlignment="1" applyProtection="1">
      <alignment horizontal="center"/>
      <protection locked="0"/>
    </xf>
    <xf numFmtId="2" fontId="37" fillId="0" borderId="26" xfId="0" applyNumberFormat="1" applyFont="1" applyBorder="1" applyAlignment="1" applyProtection="1">
      <alignment horizontal="center"/>
      <protection locked="0"/>
    </xf>
    <xf numFmtId="2" fontId="38" fillId="0" borderId="26" xfId="0" applyNumberFormat="1" applyFont="1" applyBorder="1" applyAlignment="1" applyProtection="1">
      <alignment horizontal="center"/>
      <protection locked="0"/>
    </xf>
    <xf numFmtId="0" fontId="31" fillId="4" borderId="26" xfId="0" applyFont="1" applyFill="1" applyBorder="1" applyAlignment="1" applyProtection="1">
      <alignment horizontal="center"/>
      <protection/>
    </xf>
    <xf numFmtId="0" fontId="24" fillId="10" borderId="23" xfId="0" applyFont="1" applyFill="1" applyBorder="1" applyAlignment="1" applyProtection="1">
      <alignment horizontal="center"/>
      <protection/>
    </xf>
    <xf numFmtId="0" fontId="31" fillId="10" borderId="26" xfId="0" applyFont="1" applyFill="1" applyBorder="1" applyAlignment="1" applyProtection="1">
      <alignment horizontal="center"/>
      <protection/>
    </xf>
    <xf numFmtId="2" fontId="37" fillId="11" borderId="26" xfId="0" applyNumberFormat="1" applyFont="1" applyFill="1" applyBorder="1" applyAlignment="1" applyProtection="1">
      <alignment horizontal="center"/>
      <protection locked="0"/>
    </xf>
    <xf numFmtId="2" fontId="38" fillId="11" borderId="26" xfId="0" applyNumberFormat="1" applyFont="1" applyFill="1" applyBorder="1" applyAlignment="1" applyProtection="1">
      <alignment horizontal="center"/>
      <protection locked="0"/>
    </xf>
    <xf numFmtId="0" fontId="39" fillId="5" borderId="26" xfId="0" applyNumberFormat="1" applyFont="1" applyFill="1" applyBorder="1" applyAlignment="1" applyProtection="1">
      <alignment horizontal="center"/>
      <protection/>
    </xf>
    <xf numFmtId="2" fontId="40" fillId="5" borderId="26" xfId="0" applyNumberFormat="1" applyFont="1" applyFill="1" applyBorder="1" applyAlignment="1" applyProtection="1">
      <alignment horizontal="center"/>
      <protection/>
    </xf>
    <xf numFmtId="2" fontId="40" fillId="12" borderId="26" xfId="0" applyNumberFormat="1" applyFont="1" applyFill="1" applyBorder="1" applyAlignment="1" applyProtection="1">
      <alignment horizontal="center"/>
      <protection/>
    </xf>
    <xf numFmtId="2" fontId="36" fillId="13" borderId="26" xfId="0" applyNumberFormat="1" applyFont="1" applyFill="1" applyBorder="1" applyAlignment="1" applyProtection="1">
      <alignment horizontal="center"/>
      <protection/>
    </xf>
    <xf numFmtId="2" fontId="36" fillId="8" borderId="26" xfId="0" applyNumberFormat="1" applyFont="1" applyFill="1" applyBorder="1" applyAlignment="1" applyProtection="1">
      <alignment horizontal="center"/>
      <protection/>
    </xf>
    <xf numFmtId="2" fontId="36" fillId="7" borderId="26" xfId="0" applyNumberFormat="1" applyFont="1" applyFill="1" applyBorder="1" applyAlignment="1" applyProtection="1">
      <alignment horizontal="center"/>
      <protection/>
    </xf>
    <xf numFmtId="2" fontId="36" fillId="14" borderId="26" xfId="0" applyNumberFormat="1" applyFont="1" applyFill="1" applyBorder="1" applyAlignment="1" applyProtection="1">
      <alignment horizontal="center"/>
      <protection/>
    </xf>
    <xf numFmtId="2" fontId="28" fillId="5" borderId="26" xfId="0" applyNumberFormat="1" applyFont="1" applyFill="1" applyBorder="1" applyAlignment="1" applyProtection="1">
      <alignment horizontal="center"/>
      <protection/>
    </xf>
    <xf numFmtId="2" fontId="36" fillId="13" borderId="29" xfId="0" applyNumberFormat="1" applyFont="1" applyFill="1" applyBorder="1" applyAlignment="1" applyProtection="1">
      <alignment horizontal="center"/>
      <protection/>
    </xf>
    <xf numFmtId="2" fontId="39" fillId="5" borderId="26" xfId="0" applyNumberFormat="1" applyFont="1" applyFill="1" applyBorder="1" applyAlignment="1" applyProtection="1">
      <alignment horizontal="center"/>
      <protection/>
    </xf>
    <xf numFmtId="2" fontId="39" fillId="6" borderId="27" xfId="0" applyNumberFormat="1" applyFont="1" applyFill="1" applyBorder="1" applyAlignment="1" applyProtection="1">
      <alignment horizontal="center"/>
      <protection/>
    </xf>
    <xf numFmtId="2" fontId="39" fillId="12" borderId="26" xfId="0" applyNumberFormat="1" applyFont="1" applyFill="1" applyBorder="1" applyAlignment="1" applyProtection="1">
      <alignment horizontal="center"/>
      <protection/>
    </xf>
    <xf numFmtId="2" fontId="39" fillId="11" borderId="27" xfId="0" applyNumberFormat="1" applyFont="1" applyFill="1" applyBorder="1" applyAlignment="1" applyProtection="1">
      <alignment horizontal="center"/>
      <protection/>
    </xf>
    <xf numFmtId="17" fontId="23" fillId="5" borderId="23" xfId="0" applyNumberFormat="1" applyFont="1" applyFill="1" applyBorder="1" applyAlignment="1" applyProtection="1">
      <alignment horizontal="center"/>
      <protection/>
    </xf>
    <xf numFmtId="0" fontId="14" fillId="9"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6" borderId="4" xfId="0" applyNumberFormat="1" applyFont="1" applyFill="1" applyBorder="1" applyAlignment="1">
      <alignment horizontal="center"/>
    </xf>
    <xf numFmtId="0" fontId="16" fillId="0" borderId="0" xfId="0" applyFont="1" applyAlignment="1">
      <alignment horizontal="center"/>
    </xf>
    <xf numFmtId="0" fontId="16" fillId="0" borderId="0" xfId="0" applyFont="1" applyFill="1" applyBorder="1" applyAlignment="1">
      <alignment horizontal="center"/>
    </xf>
    <xf numFmtId="2" fontId="14" fillId="0" borderId="0"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3">
    <tabColor indexed="12"/>
  </sheetPr>
  <dimension ref="A1:AL151"/>
  <sheetViews>
    <sheetView tabSelected="1" workbookViewId="0" topLeftCell="A1">
      <pane ySplit="7" topLeftCell="BM8" activePane="bottomLeft" state="frozen"/>
      <selection pane="topLeft" activeCell="A1" sqref="A1"/>
      <selection pane="bottomLeft" activeCell="R13" sqref="R13"/>
    </sheetView>
  </sheetViews>
  <sheetFormatPr defaultColWidth="9.140625" defaultRowHeight="12.75"/>
  <cols>
    <col min="1" max="1" width="8.421875" style="29" hidden="1" customWidth="1"/>
    <col min="2" max="2" width="1.421875" style="29" customWidth="1"/>
    <col min="3" max="3" width="5.421875" style="29" customWidth="1"/>
    <col min="4" max="4" width="9.140625" style="30" customWidth="1"/>
    <col min="5" max="6" width="7.7109375" style="32" customWidth="1"/>
    <col min="7" max="7" width="1.28515625" style="32" customWidth="1"/>
    <col min="8" max="8" width="9.140625" style="30" customWidth="1"/>
    <col min="9" max="10" width="7.7109375" style="32" customWidth="1"/>
    <col min="11" max="11" width="1.28515625" style="30" customWidth="1"/>
    <col min="12" max="12" width="9.140625" style="30" customWidth="1"/>
    <col min="13" max="14" width="7.7109375" style="32" customWidth="1"/>
    <col min="15" max="15" width="1.28515625" style="30" customWidth="1"/>
    <col min="16" max="16" width="9.140625" style="30" customWidth="1"/>
    <col min="17" max="18" width="7.7109375" style="32" customWidth="1"/>
    <col min="19" max="19" width="18.7109375" style="30" hidden="1" customWidth="1"/>
    <col min="20" max="20" width="15.28125" style="14" customWidth="1"/>
    <col min="21" max="16384" width="9.140625" style="14" customWidth="1"/>
  </cols>
  <sheetData>
    <row r="1" spans="1:9" ht="12.75" hidden="1">
      <c r="A1" s="29" t="s">
        <v>24</v>
      </c>
      <c r="E1" s="142" t="s">
        <v>28</v>
      </c>
      <c r="F1" s="142"/>
      <c r="G1" s="31"/>
      <c r="H1" s="142" t="s">
        <v>29</v>
      </c>
      <c r="I1" s="142"/>
    </row>
    <row r="2" spans="5:19" ht="12.75" hidden="1">
      <c r="E2" s="31" t="s">
        <v>30</v>
      </c>
      <c r="F2" s="31" t="s">
        <v>31</v>
      </c>
      <c r="G2" s="31"/>
      <c r="H2" s="31" t="s">
        <v>30</v>
      </c>
      <c r="I2" s="31" t="s">
        <v>31</v>
      </c>
      <c r="S2"/>
    </row>
    <row r="3" spans="5:9" ht="12.75" hidden="1">
      <c r="E3" s="11">
        <v>0</v>
      </c>
      <c r="F3" s="11">
        <v>50</v>
      </c>
      <c r="H3" s="11">
        <v>0</v>
      </c>
      <c r="I3" s="11">
        <v>25</v>
      </c>
    </row>
    <row r="4" spans="3:18" ht="18" customHeight="1" hidden="1">
      <c r="C4" s="33">
        <v>22</v>
      </c>
      <c r="D4" s="33" t="s">
        <v>39</v>
      </c>
      <c r="E4" s="41"/>
      <c r="F4" s="42"/>
      <c r="G4" s="43"/>
      <c r="H4" s="41"/>
      <c r="I4" s="43"/>
      <c r="J4" s="41"/>
      <c r="K4" s="44"/>
      <c r="L4" s="41"/>
      <c r="M4" s="43"/>
      <c r="N4" s="41"/>
      <c r="O4" s="44"/>
      <c r="P4" s="41"/>
      <c r="Q4" s="43"/>
      <c r="R4" s="41"/>
    </row>
    <row r="5" spans="3:18" ht="6.75" customHeight="1">
      <c r="C5" s="33"/>
      <c r="D5" s="33"/>
      <c r="E5" s="41"/>
      <c r="F5" s="42"/>
      <c r="G5" s="43"/>
      <c r="H5" s="41"/>
      <c r="I5" s="43"/>
      <c r="J5" s="41"/>
      <c r="K5" s="44"/>
      <c r="L5" s="41"/>
      <c r="M5" s="43"/>
      <c r="N5" s="41"/>
      <c r="O5" s="44"/>
      <c r="P5" s="41"/>
      <c r="Q5" s="43"/>
      <c r="R5" s="41"/>
    </row>
    <row r="6" spans="1:19" ht="12.75">
      <c r="A6" s="29" t="s">
        <v>27</v>
      </c>
      <c r="C6" s="29" t="s">
        <v>20</v>
      </c>
      <c r="D6" s="143"/>
      <c r="E6" s="144"/>
      <c r="F6" s="145"/>
      <c r="H6" s="146"/>
      <c r="I6" s="144"/>
      <c r="J6" s="145"/>
      <c r="L6" s="139"/>
      <c r="M6" s="140"/>
      <c r="N6" s="141"/>
      <c r="P6" s="136"/>
      <c r="Q6" s="137"/>
      <c r="R6" s="138"/>
      <c r="S6" s="29" t="s">
        <v>54</v>
      </c>
    </row>
    <row r="7" spans="4:18" ht="12.75">
      <c r="D7" s="30" t="s">
        <v>26</v>
      </c>
      <c r="E7" s="32" t="s">
        <v>3</v>
      </c>
      <c r="F7" s="32" t="s">
        <v>16</v>
      </c>
      <c r="H7" s="30" t="s">
        <v>26</v>
      </c>
      <c r="I7" s="32" t="s">
        <v>3</v>
      </c>
      <c r="J7" s="32" t="s">
        <v>16</v>
      </c>
      <c r="K7" s="32"/>
      <c r="L7" s="30" t="s">
        <v>26</v>
      </c>
      <c r="M7" s="32" t="s">
        <v>3</v>
      </c>
      <c r="N7" s="32" t="s">
        <v>16</v>
      </c>
      <c r="O7" s="32"/>
      <c r="P7" s="30" t="s">
        <v>26</v>
      </c>
      <c r="Q7" s="32" t="s">
        <v>3</v>
      </c>
      <c r="R7" s="32" t="s">
        <v>16</v>
      </c>
    </row>
    <row r="8" spans="1:32" ht="12.75">
      <c r="A8" s="3" t="str">
        <f aca="true" t="shared" si="0" ref="A8:A20">IF(MIN(E8,F8,I8,J8,M8:N8,Q8,R8)&gt;=0.01,"OK","")</f>
        <v>OK</v>
      </c>
      <c r="B8" s="3"/>
      <c r="C8" s="21">
        <v>1</v>
      </c>
      <c r="D8" t="s">
        <v>73</v>
      </c>
      <c r="E8" s="11">
        <v>23.6</v>
      </c>
      <c r="F8" s="11">
        <v>6.57</v>
      </c>
      <c r="G8" s="13"/>
      <c r="H8" t="s">
        <v>67</v>
      </c>
      <c r="I8" s="11">
        <v>18.8</v>
      </c>
      <c r="J8" s="11">
        <v>7.18</v>
      </c>
      <c r="K8" s="22"/>
      <c r="L8" t="s">
        <v>75</v>
      </c>
      <c r="M8" s="11">
        <v>12.95</v>
      </c>
      <c r="N8" s="11">
        <v>11.62</v>
      </c>
      <c r="O8" s="22"/>
      <c r="P8" t="s">
        <v>59</v>
      </c>
      <c r="Q8" s="11">
        <v>26.6</v>
      </c>
      <c r="R8" s="11">
        <v>5.44</v>
      </c>
      <c r="S8" s="17">
        <f>IF(((SUM(E8:R8))*100)&lt;&gt;INT((SUM(E8:R8)*100)),"Too many dec places","")</f>
      </c>
      <c r="T8" s="20"/>
      <c r="U8" s="20"/>
      <c r="V8" s="20"/>
      <c r="W8" s="20"/>
      <c r="X8" s="20"/>
      <c r="Y8" s="20"/>
      <c r="Z8" s="20"/>
      <c r="AA8" s="20"/>
      <c r="AB8" s="20"/>
      <c r="AC8" s="20"/>
      <c r="AD8" s="20"/>
      <c r="AE8" s="20"/>
      <c r="AF8" s="20"/>
    </row>
    <row r="9" spans="1:32" ht="12.75">
      <c r="A9" s="3" t="str">
        <f t="shared" si="0"/>
        <v>OK</v>
      </c>
      <c r="B9" s="3"/>
      <c r="C9" s="21">
        <v>2</v>
      </c>
      <c r="D9" t="s">
        <v>59</v>
      </c>
      <c r="E9" s="11">
        <v>29.55</v>
      </c>
      <c r="F9" s="11">
        <v>5.35</v>
      </c>
      <c r="G9" s="13"/>
      <c r="H9" t="s">
        <v>73</v>
      </c>
      <c r="I9" s="11">
        <v>22.25</v>
      </c>
      <c r="J9" s="11">
        <v>6.64</v>
      </c>
      <c r="K9" s="22"/>
      <c r="L9" t="s">
        <v>67</v>
      </c>
      <c r="M9" s="11">
        <v>18.35</v>
      </c>
      <c r="N9" s="11">
        <v>7.78</v>
      </c>
      <c r="O9" s="22"/>
      <c r="P9" t="s">
        <v>75</v>
      </c>
      <c r="Q9" s="11">
        <v>12.2</v>
      </c>
      <c r="R9" s="11">
        <v>11.13</v>
      </c>
      <c r="S9" s="17">
        <f aca="true" t="shared" si="1" ref="S9:S19">IF(((SUM(E9:R9))*100)&lt;&gt;INT((SUM(E9:R9)*100)),"Too many dec places","")</f>
      </c>
      <c r="T9" s="20"/>
      <c r="U9" s="20"/>
      <c r="V9" s="20"/>
      <c r="W9" s="20"/>
      <c r="X9" s="20"/>
      <c r="Y9" s="20"/>
      <c r="Z9" s="20"/>
      <c r="AA9" s="20"/>
      <c r="AB9" s="20"/>
      <c r="AC9" s="20"/>
      <c r="AD9" s="20"/>
      <c r="AE9" s="20"/>
      <c r="AF9" s="20"/>
    </row>
    <row r="10" spans="1:32" ht="12.75">
      <c r="A10" s="3" t="str">
        <f t="shared" si="0"/>
        <v>OK</v>
      </c>
      <c r="B10" s="3"/>
      <c r="C10" s="21">
        <v>3</v>
      </c>
      <c r="D10" t="s">
        <v>72</v>
      </c>
      <c r="E10" s="11">
        <v>20.4</v>
      </c>
      <c r="F10" s="11">
        <v>8.18</v>
      </c>
      <c r="G10" s="13"/>
      <c r="H10" t="s">
        <v>61</v>
      </c>
      <c r="I10" s="11">
        <v>25.05</v>
      </c>
      <c r="J10" s="11">
        <v>6.38</v>
      </c>
      <c r="K10" s="22"/>
      <c r="L10" t="s">
        <v>71</v>
      </c>
      <c r="M10" s="11">
        <v>20</v>
      </c>
      <c r="N10" s="11">
        <v>8.42</v>
      </c>
      <c r="O10" s="22"/>
      <c r="P10" t="s">
        <v>78</v>
      </c>
      <c r="Q10" s="11">
        <v>16.5</v>
      </c>
      <c r="R10" s="11">
        <v>8.97</v>
      </c>
      <c r="S10" s="17">
        <f t="shared" si="1"/>
      </c>
      <c r="T10" s="20"/>
      <c r="U10" s="20"/>
      <c r="V10" s="20"/>
      <c r="W10" s="20"/>
      <c r="X10" s="20"/>
      <c r="Y10" s="20"/>
      <c r="Z10" s="20"/>
      <c r="AA10" s="20"/>
      <c r="AB10" s="20"/>
      <c r="AC10" s="20"/>
      <c r="AD10" s="20"/>
      <c r="AE10" s="20"/>
      <c r="AF10" s="20"/>
    </row>
    <row r="11" spans="1:32" ht="12.75">
      <c r="A11" s="3" t="str">
        <f t="shared" si="0"/>
        <v>OK</v>
      </c>
      <c r="B11" s="3"/>
      <c r="C11" s="21">
        <v>4</v>
      </c>
      <c r="D11" t="s">
        <v>78</v>
      </c>
      <c r="E11" s="11">
        <v>16.6</v>
      </c>
      <c r="F11" s="11">
        <v>9.2</v>
      </c>
      <c r="G11" s="13"/>
      <c r="H11" t="s">
        <v>72</v>
      </c>
      <c r="I11" s="11">
        <v>23.4</v>
      </c>
      <c r="J11" s="11">
        <v>7.04</v>
      </c>
      <c r="K11" s="22"/>
      <c r="L11" t="s">
        <v>61</v>
      </c>
      <c r="M11" s="11">
        <v>21.4</v>
      </c>
      <c r="N11" s="11">
        <v>7.4</v>
      </c>
      <c r="O11" s="22"/>
      <c r="P11" t="s">
        <v>71</v>
      </c>
      <c r="Q11" s="11">
        <v>17.55</v>
      </c>
      <c r="R11" s="11">
        <v>8.85</v>
      </c>
      <c r="S11" s="17">
        <f t="shared" si="1"/>
      </c>
      <c r="T11" s="20"/>
      <c r="U11" s="20"/>
      <c r="V11" s="20"/>
      <c r="W11" s="20"/>
      <c r="X11" s="20"/>
      <c r="Y11" s="20"/>
      <c r="Z11" s="20"/>
      <c r="AA11" s="20"/>
      <c r="AB11" s="20"/>
      <c r="AC11" s="20"/>
      <c r="AD11" s="20"/>
      <c r="AE11" s="20"/>
      <c r="AF11" s="20"/>
    </row>
    <row r="12" spans="1:38" ht="12.75">
      <c r="A12" s="3" t="str">
        <f t="shared" si="0"/>
        <v>OK</v>
      </c>
      <c r="B12" s="3"/>
      <c r="C12" s="21">
        <v>5</v>
      </c>
      <c r="D12" t="s">
        <v>62</v>
      </c>
      <c r="E12" s="11">
        <v>24</v>
      </c>
      <c r="F12" s="11">
        <v>6.67</v>
      </c>
      <c r="G12" s="13"/>
      <c r="H12" t="s">
        <v>63</v>
      </c>
      <c r="I12" s="11">
        <v>22.7</v>
      </c>
      <c r="J12" s="11">
        <v>7.09</v>
      </c>
      <c r="K12" s="22"/>
      <c r="L12" t="s">
        <v>64</v>
      </c>
      <c r="M12" s="11">
        <v>26.05</v>
      </c>
      <c r="N12" s="11">
        <v>6.08</v>
      </c>
      <c r="O12" s="22"/>
      <c r="P12" t="s">
        <v>80</v>
      </c>
      <c r="Q12" s="11">
        <v>12.8</v>
      </c>
      <c r="R12" s="11">
        <v>12.08</v>
      </c>
      <c r="S12" s="17">
        <f t="shared" si="1"/>
      </c>
      <c r="T12" s="20"/>
      <c r="U12" s="20"/>
      <c r="V12" s="20"/>
      <c r="W12" s="20"/>
      <c r="X12" s="20"/>
      <c r="Y12" s="20"/>
      <c r="Z12" s="20"/>
      <c r="AA12" s="20"/>
      <c r="AB12" s="20"/>
      <c r="AC12" s="20"/>
      <c r="AD12" s="20"/>
      <c r="AE12" s="20"/>
      <c r="AF12" s="20"/>
      <c r="AG12" s="34"/>
      <c r="AH12" s="34"/>
      <c r="AI12" s="34"/>
      <c r="AJ12" s="34"/>
      <c r="AK12" s="34"/>
      <c r="AL12" s="34"/>
    </row>
    <row r="13" spans="1:32" ht="12.75">
      <c r="A13" s="3" t="str">
        <f t="shared" si="0"/>
        <v>OK</v>
      </c>
      <c r="B13" s="3"/>
      <c r="C13" s="21">
        <v>6</v>
      </c>
      <c r="D13" t="s">
        <v>80</v>
      </c>
      <c r="E13" s="11">
        <v>11.35</v>
      </c>
      <c r="F13" s="11">
        <v>13.04</v>
      </c>
      <c r="G13" s="13"/>
      <c r="H13" t="s">
        <v>62</v>
      </c>
      <c r="I13" s="11">
        <v>22.35</v>
      </c>
      <c r="J13" s="11">
        <v>6.65</v>
      </c>
      <c r="K13" s="22"/>
      <c r="L13" t="s">
        <v>63</v>
      </c>
      <c r="M13" s="11">
        <v>21.8</v>
      </c>
      <c r="N13" s="11">
        <v>7.56</v>
      </c>
      <c r="O13" s="22"/>
      <c r="P13" t="s">
        <v>64</v>
      </c>
      <c r="Q13" s="11">
        <v>25.8</v>
      </c>
      <c r="R13" s="11">
        <v>6.11</v>
      </c>
      <c r="S13" s="17">
        <f t="shared" si="1"/>
      </c>
      <c r="T13" s="20"/>
      <c r="U13" s="20"/>
      <c r="V13" s="20"/>
      <c r="W13" s="20"/>
      <c r="X13" s="20"/>
      <c r="Y13" s="20"/>
      <c r="Z13" s="20"/>
      <c r="AA13" s="20"/>
      <c r="AB13" s="20"/>
      <c r="AC13" s="20"/>
      <c r="AD13" s="20"/>
      <c r="AE13" s="20"/>
      <c r="AF13" s="20"/>
    </row>
    <row r="14" spans="1:32" ht="12.75">
      <c r="A14" s="3" t="str">
        <f t="shared" si="0"/>
        <v>OK</v>
      </c>
      <c r="B14" s="3"/>
      <c r="C14" s="21">
        <v>7</v>
      </c>
      <c r="D14" t="s">
        <v>66</v>
      </c>
      <c r="E14" s="11">
        <v>15.15</v>
      </c>
      <c r="F14" s="11">
        <v>9.51</v>
      </c>
      <c r="G14" s="13"/>
      <c r="H14" t="s">
        <v>70</v>
      </c>
      <c r="I14" s="11">
        <v>18.9</v>
      </c>
      <c r="J14" s="11">
        <v>8.24</v>
      </c>
      <c r="K14" s="22"/>
      <c r="L14" t="s">
        <v>73</v>
      </c>
      <c r="M14" s="11">
        <v>24.95</v>
      </c>
      <c r="N14" s="11">
        <v>6.6</v>
      </c>
      <c r="O14" s="22"/>
      <c r="P14" t="s">
        <v>67</v>
      </c>
      <c r="Q14" s="11">
        <v>20.35</v>
      </c>
      <c r="R14" s="11">
        <v>7.31</v>
      </c>
      <c r="S14" s="17">
        <f t="shared" si="1"/>
      </c>
      <c r="T14" s="20"/>
      <c r="U14" s="20"/>
      <c r="V14" s="20"/>
      <c r="W14" s="20"/>
      <c r="X14" s="20"/>
      <c r="Y14" s="20"/>
      <c r="Z14" s="20"/>
      <c r="AA14" s="20"/>
      <c r="AB14" s="20"/>
      <c r="AC14" s="20"/>
      <c r="AD14" s="20"/>
      <c r="AE14" s="20"/>
      <c r="AF14" s="20"/>
    </row>
    <row r="15" spans="1:32" ht="12.75">
      <c r="A15" s="3" t="str">
        <f t="shared" si="0"/>
        <v>OK</v>
      </c>
      <c r="B15" s="3"/>
      <c r="C15" s="21">
        <v>8</v>
      </c>
      <c r="D15" t="s">
        <v>67</v>
      </c>
      <c r="E15" s="11">
        <v>17.5</v>
      </c>
      <c r="F15" s="11">
        <v>8.01</v>
      </c>
      <c r="G15" s="13"/>
      <c r="H15" t="s">
        <v>66</v>
      </c>
      <c r="I15" s="11">
        <v>16.6</v>
      </c>
      <c r="J15" s="11">
        <v>9.26</v>
      </c>
      <c r="K15" s="22"/>
      <c r="L15" t="s">
        <v>70</v>
      </c>
      <c r="M15" s="11">
        <v>18.75</v>
      </c>
      <c r="N15" s="11">
        <v>7.96</v>
      </c>
      <c r="O15" s="22"/>
      <c r="P15" t="s">
        <v>73</v>
      </c>
      <c r="Q15" s="11">
        <v>24.3</v>
      </c>
      <c r="R15" s="11">
        <v>6.68</v>
      </c>
      <c r="S15" s="17">
        <f t="shared" si="1"/>
      </c>
      <c r="T15" s="20"/>
      <c r="U15" s="20"/>
      <c r="V15" s="20"/>
      <c r="W15" s="20"/>
      <c r="X15" s="20"/>
      <c r="Y15" s="20"/>
      <c r="Z15" s="20"/>
      <c r="AA15" s="20"/>
      <c r="AB15" s="20"/>
      <c r="AC15" s="20"/>
      <c r="AD15" s="20"/>
      <c r="AE15" s="20"/>
      <c r="AF15" s="20"/>
    </row>
    <row r="16" spans="1:32" ht="12.75">
      <c r="A16" s="3" t="str">
        <f t="shared" si="0"/>
        <v>OK</v>
      </c>
      <c r="B16" s="3"/>
      <c r="C16" s="21">
        <v>9</v>
      </c>
      <c r="D16" t="s">
        <v>68</v>
      </c>
      <c r="E16" s="11">
        <v>19.65</v>
      </c>
      <c r="F16" s="11">
        <v>8.37</v>
      </c>
      <c r="G16" s="13"/>
      <c r="H16" t="s">
        <v>60</v>
      </c>
      <c r="I16" s="11">
        <v>18.5</v>
      </c>
      <c r="J16" s="11">
        <v>9.36</v>
      </c>
      <c r="K16" s="22"/>
      <c r="L16" t="s">
        <v>65</v>
      </c>
      <c r="M16" s="11">
        <v>17.85</v>
      </c>
      <c r="N16" s="11">
        <v>8.9</v>
      </c>
      <c r="O16" s="22"/>
      <c r="P16" t="s">
        <v>74</v>
      </c>
      <c r="Q16" s="11">
        <v>16.45</v>
      </c>
      <c r="R16" s="11">
        <v>10.06</v>
      </c>
      <c r="S16" s="17">
        <f t="shared" si="1"/>
      </c>
      <c r="T16" s="20"/>
      <c r="U16" s="20"/>
      <c r="V16" s="20"/>
      <c r="W16" s="20"/>
      <c r="X16" s="20"/>
      <c r="Y16" s="20"/>
      <c r="Z16" s="20"/>
      <c r="AA16" s="20"/>
      <c r="AB16" s="20"/>
      <c r="AC16" s="20"/>
      <c r="AD16" s="20"/>
      <c r="AE16" s="20"/>
      <c r="AF16" s="20"/>
    </row>
    <row r="17" spans="1:32" ht="12.75">
      <c r="A17" s="3" t="str">
        <f t="shared" si="0"/>
        <v>OK</v>
      </c>
      <c r="B17" s="3"/>
      <c r="C17" s="21">
        <v>10</v>
      </c>
      <c r="D17" t="s">
        <v>74</v>
      </c>
      <c r="E17" s="11">
        <v>15.6</v>
      </c>
      <c r="F17" s="11">
        <v>10.37</v>
      </c>
      <c r="G17" s="13"/>
      <c r="H17" t="s">
        <v>68</v>
      </c>
      <c r="I17" s="11">
        <v>20.15</v>
      </c>
      <c r="J17" s="11">
        <v>8.4</v>
      </c>
      <c r="K17" s="22"/>
      <c r="L17" t="s">
        <v>60</v>
      </c>
      <c r="M17" s="11">
        <v>17.6</v>
      </c>
      <c r="N17" s="11">
        <v>9.07</v>
      </c>
      <c r="O17" s="22"/>
      <c r="P17" t="s">
        <v>65</v>
      </c>
      <c r="Q17" s="11">
        <v>14.7</v>
      </c>
      <c r="R17" s="11">
        <v>9.49</v>
      </c>
      <c r="S17" s="17">
        <f t="shared" si="1"/>
      </c>
      <c r="T17" s="20"/>
      <c r="U17" s="20"/>
      <c r="V17" s="20"/>
      <c r="W17" s="20"/>
      <c r="X17" s="20"/>
      <c r="Y17" s="20"/>
      <c r="Z17" s="20"/>
      <c r="AA17" s="20"/>
      <c r="AB17" s="20"/>
      <c r="AC17" s="20"/>
      <c r="AD17" s="20"/>
      <c r="AE17" s="20"/>
      <c r="AF17" s="20"/>
    </row>
    <row r="18" spans="1:32" ht="12.75">
      <c r="A18" s="3" t="str">
        <f t="shared" si="0"/>
        <v>OK</v>
      </c>
      <c r="B18" s="3"/>
      <c r="C18" s="21">
        <v>11</v>
      </c>
      <c r="D18" t="s">
        <v>77</v>
      </c>
      <c r="E18" s="11">
        <v>14.6</v>
      </c>
      <c r="F18" s="11">
        <v>10.56</v>
      </c>
      <c r="G18" s="13"/>
      <c r="H18" t="s">
        <v>76</v>
      </c>
      <c r="I18" s="11">
        <v>14</v>
      </c>
      <c r="J18" s="11">
        <v>8.38</v>
      </c>
      <c r="K18" s="22"/>
      <c r="L18" t="s">
        <v>69</v>
      </c>
      <c r="M18" s="11">
        <v>17.35</v>
      </c>
      <c r="N18" s="11">
        <v>8.95</v>
      </c>
      <c r="O18" s="22"/>
      <c r="P18" t="s">
        <v>79</v>
      </c>
      <c r="Q18" s="11">
        <v>5</v>
      </c>
      <c r="R18" s="11">
        <v>13.6</v>
      </c>
      <c r="S18" s="17">
        <f t="shared" si="1"/>
      </c>
      <c r="T18" s="20"/>
      <c r="U18" s="20"/>
      <c r="V18" s="20"/>
      <c r="W18" s="20"/>
      <c r="X18" s="20"/>
      <c r="Y18" s="20"/>
      <c r="Z18" s="20"/>
      <c r="AA18" s="20"/>
      <c r="AB18" s="20"/>
      <c r="AC18" s="20"/>
      <c r="AD18" s="20"/>
      <c r="AE18" s="20"/>
      <c r="AF18" s="20"/>
    </row>
    <row r="19" spans="1:32" ht="12.75">
      <c r="A19" s="3">
        <f t="shared" si="0"/>
      </c>
      <c r="B19" s="3"/>
      <c r="C19" s="21">
        <v>12</v>
      </c>
      <c r="D19" t="s">
        <v>79</v>
      </c>
      <c r="E19" s="11">
        <v>0</v>
      </c>
      <c r="F19" s="11">
        <v>0</v>
      </c>
      <c r="G19" s="13"/>
      <c r="H19" t="s">
        <v>77</v>
      </c>
      <c r="I19" s="11">
        <v>17.6</v>
      </c>
      <c r="J19" s="11">
        <v>9.52</v>
      </c>
      <c r="K19" s="22"/>
      <c r="L19" t="s">
        <v>76</v>
      </c>
      <c r="M19" s="11">
        <v>12.95</v>
      </c>
      <c r="N19" s="11">
        <v>9.84</v>
      </c>
      <c r="O19" s="22"/>
      <c r="P19" t="s">
        <v>69</v>
      </c>
      <c r="Q19" s="11">
        <v>18.85</v>
      </c>
      <c r="R19" s="11">
        <v>8.68</v>
      </c>
      <c r="S19" s="17">
        <f t="shared" si="1"/>
      </c>
      <c r="T19" s="20"/>
      <c r="U19" s="20"/>
      <c r="V19" s="20"/>
      <c r="W19" s="20"/>
      <c r="X19" s="20"/>
      <c r="Y19" s="20"/>
      <c r="Z19" s="20"/>
      <c r="AA19" s="20"/>
      <c r="AB19" s="20"/>
      <c r="AC19" s="20"/>
      <c r="AD19" s="20"/>
      <c r="AE19" s="20"/>
      <c r="AF19" s="20"/>
    </row>
    <row r="20" spans="1:32" ht="12.75">
      <c r="A20" s="3" t="str">
        <f t="shared" si="0"/>
        <v>OK</v>
      </c>
      <c r="B20" s="3"/>
      <c r="C20" s="21">
        <v>13</v>
      </c>
      <c r="D20" t="s">
        <v>75</v>
      </c>
      <c r="E20" s="11">
        <v>11.75</v>
      </c>
      <c r="F20" s="11">
        <v>11.3</v>
      </c>
      <c r="G20" s="13"/>
      <c r="H20" t="s">
        <v>59</v>
      </c>
      <c r="I20" s="11">
        <v>32.4</v>
      </c>
      <c r="J20" s="11">
        <v>5.18</v>
      </c>
      <c r="K20" s="22"/>
      <c r="L20" t="s">
        <v>66</v>
      </c>
      <c r="M20" s="11">
        <v>17.7</v>
      </c>
      <c r="N20" s="11">
        <v>8.96</v>
      </c>
      <c r="O20" s="22"/>
      <c r="P20" t="s">
        <v>70</v>
      </c>
      <c r="Q20" s="11">
        <v>16.8</v>
      </c>
      <c r="R20" s="11">
        <v>8.02</v>
      </c>
      <c r="S20" s="17">
        <f>IF(((SUM(E20:R20))*100)&lt;&gt;INT((SUM(E20:R20)*100)),"Too many dec places","")</f>
      </c>
      <c r="T20" s="20"/>
      <c r="U20" s="20"/>
      <c r="V20" s="20"/>
      <c r="W20" s="20"/>
      <c r="X20" s="20"/>
      <c r="Y20" s="20"/>
      <c r="Z20" s="20"/>
      <c r="AA20" s="20"/>
      <c r="AB20" s="20"/>
      <c r="AC20" s="20"/>
      <c r="AD20" s="20"/>
      <c r="AE20" s="20"/>
      <c r="AF20" s="20"/>
    </row>
    <row r="21" spans="1:32" ht="12.75">
      <c r="A21" s="3" t="str">
        <f aca="true" t="shared" si="2" ref="A21:A29">IF(MIN(E21,F21,I21,J21,M21:N21,Q21,R21)&gt;=0.01,"OK","")</f>
        <v>OK</v>
      </c>
      <c r="B21" s="3"/>
      <c r="C21" s="21">
        <v>14</v>
      </c>
      <c r="D21" t="s">
        <v>70</v>
      </c>
      <c r="E21" s="11">
        <v>16.4</v>
      </c>
      <c r="F21" s="11">
        <v>8.51</v>
      </c>
      <c r="G21" s="13"/>
      <c r="H21" t="s">
        <v>75</v>
      </c>
      <c r="I21" s="11">
        <v>12.85</v>
      </c>
      <c r="J21" s="11">
        <v>10.45</v>
      </c>
      <c r="K21" s="22"/>
      <c r="L21" t="s">
        <v>59</v>
      </c>
      <c r="M21" s="11">
        <v>28.2</v>
      </c>
      <c r="N21" s="11">
        <v>5.39</v>
      </c>
      <c r="O21" s="22"/>
      <c r="P21" t="s">
        <v>66</v>
      </c>
      <c r="Q21" s="11">
        <v>17.55</v>
      </c>
      <c r="R21" s="11">
        <v>8.8</v>
      </c>
      <c r="S21" s="17">
        <f aca="true" t="shared" si="3" ref="S21:S29">IF(((SUM(E21:R21))*100)&lt;&gt;INT((SUM(E21:R21)*100)),"Too many dec places","")</f>
      </c>
      <c r="T21" s="20"/>
      <c r="U21" s="20"/>
      <c r="V21" s="20"/>
      <c r="W21" s="20"/>
      <c r="X21" s="20"/>
      <c r="Y21" s="20"/>
      <c r="Z21" s="20"/>
      <c r="AA21" s="20"/>
      <c r="AB21" s="20"/>
      <c r="AC21" s="20"/>
      <c r="AD21" s="20"/>
      <c r="AE21" s="20"/>
      <c r="AF21" s="20"/>
    </row>
    <row r="22" spans="1:32" ht="12.75">
      <c r="A22" s="3" t="str">
        <f t="shared" si="2"/>
        <v>OK</v>
      </c>
      <c r="B22" s="3"/>
      <c r="C22" s="21">
        <v>15</v>
      </c>
      <c r="D22" t="s">
        <v>71</v>
      </c>
      <c r="E22" s="11">
        <v>19.55</v>
      </c>
      <c r="F22" s="11">
        <v>8.45</v>
      </c>
      <c r="G22" s="13"/>
      <c r="H22" t="s">
        <v>80</v>
      </c>
      <c r="I22" s="11">
        <v>15.1</v>
      </c>
      <c r="J22" s="11">
        <v>10.96</v>
      </c>
      <c r="K22" s="22"/>
      <c r="L22" t="s">
        <v>72</v>
      </c>
      <c r="M22" s="11">
        <v>21.85</v>
      </c>
      <c r="N22" s="11">
        <v>7.29</v>
      </c>
      <c r="O22" s="22"/>
      <c r="P22" t="s">
        <v>63</v>
      </c>
      <c r="Q22" s="11">
        <v>23.5</v>
      </c>
      <c r="R22" s="11">
        <v>7.08</v>
      </c>
      <c r="S22" s="17">
        <f t="shared" si="3"/>
      </c>
      <c r="T22" s="20"/>
      <c r="U22" s="20"/>
      <c r="V22" s="20"/>
      <c r="W22" s="20"/>
      <c r="X22" s="20"/>
      <c r="Y22" s="20"/>
      <c r="Z22" s="20"/>
      <c r="AA22" s="20"/>
      <c r="AB22" s="20"/>
      <c r="AC22" s="20"/>
      <c r="AD22" s="20"/>
      <c r="AE22" s="20"/>
      <c r="AF22" s="20"/>
    </row>
    <row r="23" spans="1:32" ht="12.75">
      <c r="A23" s="3" t="str">
        <f t="shared" si="2"/>
        <v>OK</v>
      </c>
      <c r="B23" s="3"/>
      <c r="C23" s="21">
        <v>16</v>
      </c>
      <c r="D23" t="s">
        <v>63</v>
      </c>
      <c r="E23" s="11">
        <v>22.4</v>
      </c>
      <c r="F23" s="11">
        <v>7.22</v>
      </c>
      <c r="G23" s="13"/>
      <c r="H23" t="s">
        <v>71</v>
      </c>
      <c r="I23" s="11">
        <v>17.6</v>
      </c>
      <c r="J23" s="11">
        <v>8.12</v>
      </c>
      <c r="K23" s="22"/>
      <c r="L23" t="s">
        <v>80</v>
      </c>
      <c r="M23" s="11">
        <v>9.5</v>
      </c>
      <c r="N23" s="11">
        <v>14.05</v>
      </c>
      <c r="O23" s="22"/>
      <c r="P23" t="s">
        <v>72</v>
      </c>
      <c r="Q23" s="11">
        <v>23.25</v>
      </c>
      <c r="R23" s="11">
        <v>7.14</v>
      </c>
      <c r="S23" s="17">
        <f t="shared" si="3"/>
      </c>
      <c r="T23" s="20"/>
      <c r="U23" s="20"/>
      <c r="V23" s="20"/>
      <c r="W23" s="20"/>
      <c r="X23" s="20"/>
      <c r="Y23" s="20"/>
      <c r="Z23" s="20"/>
      <c r="AA23" s="20"/>
      <c r="AB23" s="20"/>
      <c r="AC23" s="20"/>
      <c r="AD23" s="20"/>
      <c r="AE23" s="20"/>
      <c r="AF23" s="20"/>
    </row>
    <row r="24" spans="1:32" ht="12.75">
      <c r="A24" s="3" t="str">
        <f t="shared" si="2"/>
        <v>OK</v>
      </c>
      <c r="B24" s="3"/>
      <c r="C24" s="21">
        <v>17</v>
      </c>
      <c r="D24" t="s">
        <v>64</v>
      </c>
      <c r="E24" s="11">
        <v>24.95</v>
      </c>
      <c r="F24" s="11">
        <v>6.53</v>
      </c>
      <c r="G24" s="13"/>
      <c r="H24" t="s">
        <v>78</v>
      </c>
      <c r="I24" s="11">
        <v>17.7</v>
      </c>
      <c r="J24" s="11">
        <v>9.56</v>
      </c>
      <c r="K24" s="22"/>
      <c r="L24" t="s">
        <v>62</v>
      </c>
      <c r="M24" s="11">
        <v>23</v>
      </c>
      <c r="N24" s="11">
        <v>7.06</v>
      </c>
      <c r="O24" s="22"/>
      <c r="P24" t="s">
        <v>61</v>
      </c>
      <c r="Q24" s="11">
        <v>24.4</v>
      </c>
      <c r="R24" s="11">
        <v>6.57</v>
      </c>
      <c r="S24" s="17">
        <f t="shared" si="3"/>
      </c>
      <c r="T24" s="20"/>
      <c r="U24" s="20"/>
      <c r="V24" s="20"/>
      <c r="W24" s="20"/>
      <c r="X24" s="20"/>
      <c r="Y24" s="20"/>
      <c r="Z24" s="20"/>
      <c r="AA24" s="20"/>
      <c r="AB24" s="20"/>
      <c r="AC24" s="20"/>
      <c r="AD24" s="20"/>
      <c r="AE24" s="20"/>
      <c r="AF24" s="20"/>
    </row>
    <row r="25" spans="1:32" ht="12.75">
      <c r="A25" s="3" t="str">
        <f t="shared" si="2"/>
        <v>OK</v>
      </c>
      <c r="B25" s="3"/>
      <c r="C25" s="21">
        <v>18</v>
      </c>
      <c r="D25" t="s">
        <v>61</v>
      </c>
      <c r="E25" s="11">
        <v>23.15</v>
      </c>
      <c r="F25" s="11">
        <v>6.66</v>
      </c>
      <c r="G25" s="13"/>
      <c r="H25" t="s">
        <v>64</v>
      </c>
      <c r="I25" s="11">
        <v>25.95</v>
      </c>
      <c r="J25" s="11">
        <v>6.45</v>
      </c>
      <c r="K25" s="22"/>
      <c r="L25" t="s">
        <v>78</v>
      </c>
      <c r="M25" s="11">
        <v>17.6</v>
      </c>
      <c r="N25" s="11">
        <v>9.34</v>
      </c>
      <c r="O25" s="22"/>
      <c r="P25" t="s">
        <v>62</v>
      </c>
      <c r="Q25" s="11">
        <v>20.45</v>
      </c>
      <c r="R25" s="11">
        <v>6.89</v>
      </c>
      <c r="S25" s="17">
        <f t="shared" si="3"/>
      </c>
      <c r="T25" s="20"/>
      <c r="U25" s="20"/>
      <c r="V25" s="20"/>
      <c r="W25" s="20"/>
      <c r="X25" s="20"/>
      <c r="Y25" s="20"/>
      <c r="Z25" s="20"/>
      <c r="AA25" s="20"/>
      <c r="AB25" s="20"/>
      <c r="AC25" s="20"/>
      <c r="AD25" s="20"/>
      <c r="AE25" s="20"/>
      <c r="AF25" s="20"/>
    </row>
    <row r="26" spans="1:32" ht="12.75">
      <c r="A26" s="3">
        <f t="shared" si="2"/>
      </c>
      <c r="B26" s="3"/>
      <c r="C26" s="21">
        <v>19</v>
      </c>
      <c r="D26" t="s">
        <v>65</v>
      </c>
      <c r="E26" s="11">
        <v>16.75</v>
      </c>
      <c r="F26" s="11">
        <v>9.91</v>
      </c>
      <c r="G26" s="13"/>
      <c r="H26" t="s">
        <v>79</v>
      </c>
      <c r="I26" s="11">
        <v>0</v>
      </c>
      <c r="J26" s="11">
        <v>0</v>
      </c>
      <c r="K26" s="22"/>
      <c r="L26" t="s">
        <v>68</v>
      </c>
      <c r="M26" s="11">
        <v>19.8</v>
      </c>
      <c r="N26" s="11">
        <v>8.63</v>
      </c>
      <c r="O26" s="22"/>
      <c r="P26" t="s">
        <v>76</v>
      </c>
      <c r="Q26" s="11">
        <v>15.25</v>
      </c>
      <c r="R26" s="11">
        <v>9.02</v>
      </c>
      <c r="S26" s="17">
        <f t="shared" si="3"/>
      </c>
      <c r="T26" s="20"/>
      <c r="U26" s="20"/>
      <c r="V26" s="20"/>
      <c r="W26" s="20"/>
      <c r="X26" s="20"/>
      <c r="Y26" s="20"/>
      <c r="Z26" s="20"/>
      <c r="AA26" s="20"/>
      <c r="AB26" s="20"/>
      <c r="AC26" s="20"/>
      <c r="AD26" s="20"/>
      <c r="AE26" s="20"/>
      <c r="AF26" s="20"/>
    </row>
    <row r="27" spans="1:32" ht="12.75">
      <c r="A27" s="3">
        <f t="shared" si="2"/>
      </c>
      <c r="B27" s="3"/>
      <c r="C27" s="21">
        <v>20</v>
      </c>
      <c r="D27" t="s">
        <v>76</v>
      </c>
      <c r="E27" s="11">
        <v>13.5</v>
      </c>
      <c r="F27" s="11">
        <v>9.93</v>
      </c>
      <c r="G27" s="13"/>
      <c r="H27" t="s">
        <v>65</v>
      </c>
      <c r="I27" s="11">
        <v>16.9</v>
      </c>
      <c r="J27" s="11">
        <v>10.2</v>
      </c>
      <c r="K27" s="22"/>
      <c r="L27" t="s">
        <v>79</v>
      </c>
      <c r="M27" s="11">
        <v>0</v>
      </c>
      <c r="N27" s="11">
        <v>0</v>
      </c>
      <c r="O27" s="22"/>
      <c r="P27" t="s">
        <v>68</v>
      </c>
      <c r="Q27" s="11">
        <v>19.6</v>
      </c>
      <c r="R27" s="11">
        <v>8.55</v>
      </c>
      <c r="S27" s="17">
        <f t="shared" si="3"/>
      </c>
      <c r="T27" s="20"/>
      <c r="U27" s="20"/>
      <c r="V27" s="20"/>
      <c r="W27" s="20"/>
      <c r="X27" s="20"/>
      <c r="Y27" s="20"/>
      <c r="Z27" s="20"/>
      <c r="AA27" s="20"/>
      <c r="AB27" s="20"/>
      <c r="AC27" s="20"/>
      <c r="AD27" s="20"/>
      <c r="AE27" s="20"/>
      <c r="AF27" s="20"/>
    </row>
    <row r="28" spans="1:32" ht="12.75">
      <c r="A28" s="3" t="str">
        <f t="shared" si="2"/>
        <v>OK</v>
      </c>
      <c r="B28" s="3"/>
      <c r="C28" s="21">
        <v>21</v>
      </c>
      <c r="D28" t="s">
        <v>69</v>
      </c>
      <c r="E28" s="11">
        <v>17.05</v>
      </c>
      <c r="F28" s="11">
        <v>8.95</v>
      </c>
      <c r="G28" s="13"/>
      <c r="H28" t="s">
        <v>74</v>
      </c>
      <c r="I28" s="11">
        <v>16.1</v>
      </c>
      <c r="J28" s="11">
        <v>10.44</v>
      </c>
      <c r="K28" s="22"/>
      <c r="L28" t="s">
        <v>77</v>
      </c>
      <c r="M28" s="11">
        <v>15.5</v>
      </c>
      <c r="N28" s="11">
        <v>10.02</v>
      </c>
      <c r="O28" s="22"/>
      <c r="P28" t="s">
        <v>60</v>
      </c>
      <c r="Q28" s="11">
        <v>17.95</v>
      </c>
      <c r="R28" s="11">
        <v>9.76</v>
      </c>
      <c r="S28" s="17">
        <f t="shared" si="3"/>
      </c>
      <c r="T28" s="20"/>
      <c r="U28" s="20"/>
      <c r="V28" s="20"/>
      <c r="W28" s="20"/>
      <c r="X28" s="20"/>
      <c r="Y28" s="20"/>
      <c r="Z28" s="20"/>
      <c r="AA28" s="20"/>
      <c r="AB28" s="20"/>
      <c r="AC28" s="20"/>
      <c r="AD28" s="20"/>
      <c r="AE28" s="20"/>
      <c r="AF28" s="20"/>
    </row>
    <row r="29" spans="1:32" ht="12.75">
      <c r="A29" s="3" t="str">
        <f t="shared" si="2"/>
        <v>OK</v>
      </c>
      <c r="B29" s="3"/>
      <c r="C29" s="21">
        <v>22</v>
      </c>
      <c r="D29" t="s">
        <v>60</v>
      </c>
      <c r="E29" s="11">
        <v>17.85</v>
      </c>
      <c r="F29" s="11">
        <v>9.18</v>
      </c>
      <c r="G29" s="13"/>
      <c r="H29" t="s">
        <v>69</v>
      </c>
      <c r="I29" s="11">
        <v>18.95</v>
      </c>
      <c r="J29" s="11">
        <v>8.89</v>
      </c>
      <c r="K29" s="22"/>
      <c r="L29" t="s">
        <v>74</v>
      </c>
      <c r="M29" s="11">
        <v>16.25</v>
      </c>
      <c r="N29" s="11">
        <v>9.92</v>
      </c>
      <c r="O29" s="22"/>
      <c r="P29" t="s">
        <v>77</v>
      </c>
      <c r="Q29" s="11">
        <v>16.4</v>
      </c>
      <c r="R29" s="11">
        <v>9.92</v>
      </c>
      <c r="S29" s="17">
        <f t="shared" si="3"/>
      </c>
      <c r="T29" s="20"/>
      <c r="U29" s="20"/>
      <c r="V29" s="20"/>
      <c r="W29" s="20"/>
      <c r="X29" s="20"/>
      <c r="Y29" s="20"/>
      <c r="Z29" s="20"/>
      <c r="AA29" s="20"/>
      <c r="AB29" s="20"/>
      <c r="AC29" s="20"/>
      <c r="AD29" s="20"/>
      <c r="AE29" s="20"/>
      <c r="AF29" s="20"/>
    </row>
    <row r="30" spans="1:32" ht="12.75">
      <c r="A30" s="3"/>
      <c r="B30" s="3"/>
      <c r="C30" s="21"/>
      <c r="D30"/>
      <c r="E30" s="11"/>
      <c r="F30" s="11"/>
      <c r="G30" s="13"/>
      <c r="H30"/>
      <c r="I30" s="11"/>
      <c r="J30" s="11"/>
      <c r="K30" s="22"/>
      <c r="L30"/>
      <c r="M30" s="11"/>
      <c r="N30" s="11"/>
      <c r="O30" s="22"/>
      <c r="P30"/>
      <c r="Q30" s="11"/>
      <c r="R30" s="11"/>
      <c r="S30" s="17"/>
      <c r="T30" s="20"/>
      <c r="U30" s="20"/>
      <c r="V30" s="20"/>
      <c r="W30" s="20"/>
      <c r="X30" s="20"/>
      <c r="Y30" s="20"/>
      <c r="Z30" s="20"/>
      <c r="AA30" s="20"/>
      <c r="AB30" s="20"/>
      <c r="AC30" s="20"/>
      <c r="AD30" s="20"/>
      <c r="AE30" s="20"/>
      <c r="AF30" s="20"/>
    </row>
    <row r="31" spans="1:32" ht="12.75">
      <c r="A31" s="3"/>
      <c r="B31" s="3"/>
      <c r="C31" s="21"/>
      <c r="D31"/>
      <c r="E31" s="11"/>
      <c r="F31" s="11"/>
      <c r="G31" s="13"/>
      <c r="H31"/>
      <c r="I31" s="11"/>
      <c r="J31" s="11"/>
      <c r="K31" s="22"/>
      <c r="L31"/>
      <c r="M31" s="11"/>
      <c r="N31" s="11"/>
      <c r="O31" s="22"/>
      <c r="P31"/>
      <c r="Q31" s="11"/>
      <c r="R31" s="11"/>
      <c r="S31" s="17"/>
      <c r="T31" s="20"/>
      <c r="U31" s="20"/>
      <c r="V31" s="20"/>
      <c r="W31" s="20"/>
      <c r="X31" s="20"/>
      <c r="Y31" s="20"/>
      <c r="Z31" s="20"/>
      <c r="AA31" s="20"/>
      <c r="AB31" s="20"/>
      <c r="AC31" s="20"/>
      <c r="AD31" s="20"/>
      <c r="AE31" s="20"/>
      <c r="AF31" s="20"/>
    </row>
    <row r="32" spans="1:32" ht="12.75">
      <c r="A32" s="3"/>
      <c r="B32" s="3"/>
      <c r="C32" s="21"/>
      <c r="D32"/>
      <c r="E32" s="11"/>
      <c r="F32" s="11"/>
      <c r="G32" s="13"/>
      <c r="H32"/>
      <c r="I32" s="11"/>
      <c r="J32" s="11"/>
      <c r="K32" s="22"/>
      <c r="L32"/>
      <c r="M32" s="11"/>
      <c r="N32" s="11"/>
      <c r="O32" s="22"/>
      <c r="P32"/>
      <c r="Q32" s="11"/>
      <c r="R32" s="11"/>
      <c r="S32" s="17"/>
      <c r="T32" s="20"/>
      <c r="U32" s="20"/>
      <c r="V32" s="20"/>
      <c r="W32" s="20"/>
      <c r="X32" s="20"/>
      <c r="Y32" s="20"/>
      <c r="Z32" s="20"/>
      <c r="AA32" s="20"/>
      <c r="AB32" s="20"/>
      <c r="AC32" s="20"/>
      <c r="AD32" s="20"/>
      <c r="AE32" s="20"/>
      <c r="AF32" s="20"/>
    </row>
    <row r="33" spans="1:32" ht="12.75">
      <c r="A33" s="3"/>
      <c r="B33" s="3"/>
      <c r="C33" s="21"/>
      <c r="D33"/>
      <c r="E33" s="11"/>
      <c r="F33" s="11"/>
      <c r="G33" s="13"/>
      <c r="H33"/>
      <c r="I33" s="11"/>
      <c r="J33" s="11"/>
      <c r="K33" s="22"/>
      <c r="L33"/>
      <c r="M33" s="11"/>
      <c r="N33" s="11"/>
      <c r="O33" s="22"/>
      <c r="P33"/>
      <c r="Q33" s="11"/>
      <c r="R33" s="11"/>
      <c r="S33" s="17"/>
      <c r="T33" s="20"/>
      <c r="U33" s="20"/>
      <c r="V33" s="20"/>
      <c r="W33" s="20"/>
      <c r="X33" s="20"/>
      <c r="Y33" s="20"/>
      <c r="Z33" s="20"/>
      <c r="AA33" s="20"/>
      <c r="AB33" s="20"/>
      <c r="AC33" s="20"/>
      <c r="AD33" s="20"/>
      <c r="AE33" s="20"/>
      <c r="AF33" s="20"/>
    </row>
    <row r="34" spans="1:32" ht="12.75">
      <c r="A34" s="3"/>
      <c r="B34" s="3"/>
      <c r="C34" s="21"/>
      <c r="D34"/>
      <c r="E34" s="11"/>
      <c r="F34" s="11"/>
      <c r="G34" s="13"/>
      <c r="H34"/>
      <c r="I34" s="11"/>
      <c r="J34" s="11"/>
      <c r="K34" s="22"/>
      <c r="L34"/>
      <c r="M34" s="11"/>
      <c r="N34" s="11"/>
      <c r="O34" s="22"/>
      <c r="P34"/>
      <c r="Q34" s="11"/>
      <c r="R34" s="11"/>
      <c r="S34" s="17"/>
      <c r="T34" s="20"/>
      <c r="U34" s="20"/>
      <c r="V34" s="20"/>
      <c r="W34" s="20"/>
      <c r="X34" s="20"/>
      <c r="Y34" s="20"/>
      <c r="Z34" s="20"/>
      <c r="AA34" s="20"/>
      <c r="AB34" s="20"/>
      <c r="AC34" s="20"/>
      <c r="AD34" s="20"/>
      <c r="AE34" s="20"/>
      <c r="AF34" s="20"/>
    </row>
    <row r="35" spans="1:32" ht="12.75">
      <c r="A35" s="3"/>
      <c r="B35" s="3"/>
      <c r="C35" s="21"/>
      <c r="D35"/>
      <c r="E35" s="11"/>
      <c r="F35" s="11"/>
      <c r="G35" s="13"/>
      <c r="H35"/>
      <c r="I35" s="11"/>
      <c r="J35" s="11"/>
      <c r="K35" s="22"/>
      <c r="L35"/>
      <c r="M35" s="11"/>
      <c r="N35" s="11"/>
      <c r="O35" s="22"/>
      <c r="P35"/>
      <c r="Q35" s="11"/>
      <c r="R35" s="11"/>
      <c r="S35" s="17"/>
      <c r="T35" s="20"/>
      <c r="U35" s="20"/>
      <c r="V35" s="20"/>
      <c r="W35" s="20"/>
      <c r="X35" s="20"/>
      <c r="Y35" s="20"/>
      <c r="Z35" s="20"/>
      <c r="AA35" s="20"/>
      <c r="AB35" s="20"/>
      <c r="AC35" s="20"/>
      <c r="AD35" s="20"/>
      <c r="AE35" s="20"/>
      <c r="AF35" s="20"/>
    </row>
    <row r="36" spans="1:32" ht="12.75">
      <c r="A36" s="3"/>
      <c r="B36" s="3"/>
      <c r="C36" s="21"/>
      <c r="D36"/>
      <c r="E36" s="11"/>
      <c r="F36" s="11"/>
      <c r="G36" s="13"/>
      <c r="H36"/>
      <c r="I36" s="11"/>
      <c r="J36" s="11"/>
      <c r="K36" s="22"/>
      <c r="L36"/>
      <c r="M36" s="11"/>
      <c r="N36" s="11"/>
      <c r="O36" s="22"/>
      <c r="P36"/>
      <c r="Q36" s="11"/>
      <c r="R36" s="11"/>
      <c r="S36" s="17"/>
      <c r="T36" s="20"/>
      <c r="U36" s="20"/>
      <c r="V36" s="20"/>
      <c r="W36" s="20"/>
      <c r="X36" s="20"/>
      <c r="Y36" s="20"/>
      <c r="Z36" s="20"/>
      <c r="AA36" s="20"/>
      <c r="AB36" s="20"/>
      <c r="AC36" s="20"/>
      <c r="AD36" s="20"/>
      <c r="AE36" s="20"/>
      <c r="AF36" s="20"/>
    </row>
    <row r="37" spans="1:32" ht="12.75">
      <c r="A37" s="3"/>
      <c r="B37" s="3"/>
      <c r="C37" s="21"/>
      <c r="D37"/>
      <c r="E37" s="11"/>
      <c r="F37" s="11"/>
      <c r="G37" s="13"/>
      <c r="H37"/>
      <c r="I37" s="11"/>
      <c r="J37" s="11"/>
      <c r="K37" s="22"/>
      <c r="L37"/>
      <c r="M37" s="11"/>
      <c r="N37" s="11"/>
      <c r="O37" s="22"/>
      <c r="P37"/>
      <c r="Q37" s="11"/>
      <c r="R37" s="11"/>
      <c r="S37" s="17"/>
      <c r="T37" s="20"/>
      <c r="U37" s="20"/>
      <c r="V37" s="20"/>
      <c r="W37" s="20"/>
      <c r="X37" s="20"/>
      <c r="Y37" s="20"/>
      <c r="Z37" s="20"/>
      <c r="AA37" s="20"/>
      <c r="AB37" s="20"/>
      <c r="AC37" s="20"/>
      <c r="AD37" s="20"/>
      <c r="AE37" s="20"/>
      <c r="AF37" s="20"/>
    </row>
    <row r="38" spans="1:32" ht="12.75">
      <c r="A38" s="3"/>
      <c r="B38" s="3"/>
      <c r="C38" s="21"/>
      <c r="D38"/>
      <c r="E38" s="11"/>
      <c r="F38" s="11"/>
      <c r="G38" s="13"/>
      <c r="H38"/>
      <c r="I38" s="11"/>
      <c r="J38" s="11"/>
      <c r="K38" s="22"/>
      <c r="L38"/>
      <c r="M38" s="11"/>
      <c r="N38" s="11"/>
      <c r="O38" s="22"/>
      <c r="P38"/>
      <c r="Q38" s="11"/>
      <c r="R38" s="11"/>
      <c r="S38" s="17"/>
      <c r="T38" s="20"/>
      <c r="U38" s="20"/>
      <c r="V38" s="20"/>
      <c r="W38" s="20"/>
      <c r="X38" s="20"/>
      <c r="Y38" s="20"/>
      <c r="Z38" s="20"/>
      <c r="AA38" s="20"/>
      <c r="AB38" s="20"/>
      <c r="AC38" s="20"/>
      <c r="AD38" s="20"/>
      <c r="AE38" s="20"/>
      <c r="AF38" s="20"/>
    </row>
    <row r="39" spans="1:32" ht="12.75">
      <c r="A39" s="3"/>
      <c r="B39" s="3"/>
      <c r="C39" s="21"/>
      <c r="D39"/>
      <c r="E39" s="11"/>
      <c r="F39" s="11"/>
      <c r="G39" s="13"/>
      <c r="H39"/>
      <c r="I39" s="11"/>
      <c r="J39" s="11"/>
      <c r="K39" s="22"/>
      <c r="L39"/>
      <c r="M39" s="11"/>
      <c r="N39" s="11"/>
      <c r="O39" s="22"/>
      <c r="P39"/>
      <c r="Q39" s="11"/>
      <c r="R39" s="11"/>
      <c r="S39" s="17"/>
      <c r="T39" s="20"/>
      <c r="U39" s="20"/>
      <c r="V39" s="20"/>
      <c r="W39" s="20"/>
      <c r="X39" s="20"/>
      <c r="Y39" s="20"/>
      <c r="Z39" s="20"/>
      <c r="AA39" s="20"/>
      <c r="AB39" s="20"/>
      <c r="AC39" s="20"/>
      <c r="AD39" s="20"/>
      <c r="AE39" s="20"/>
      <c r="AF39" s="20"/>
    </row>
    <row r="40" spans="1:32" ht="12.75">
      <c r="A40" s="3"/>
      <c r="B40" s="3"/>
      <c r="C40" s="21"/>
      <c r="D40"/>
      <c r="E40" s="11"/>
      <c r="F40" s="11"/>
      <c r="G40" s="13"/>
      <c r="H40"/>
      <c r="I40" s="11"/>
      <c r="J40" s="11"/>
      <c r="K40" s="22"/>
      <c r="L40"/>
      <c r="M40" s="11"/>
      <c r="N40" s="11"/>
      <c r="O40" s="22"/>
      <c r="P40"/>
      <c r="Q40" s="11"/>
      <c r="R40" s="11"/>
      <c r="S40" s="17"/>
      <c r="T40" s="20"/>
      <c r="U40" s="20"/>
      <c r="V40" s="20"/>
      <c r="W40" s="20"/>
      <c r="X40" s="20"/>
      <c r="Y40" s="20"/>
      <c r="Z40" s="20"/>
      <c r="AA40" s="20"/>
      <c r="AB40" s="20"/>
      <c r="AC40" s="20"/>
      <c r="AD40" s="20"/>
      <c r="AE40" s="20"/>
      <c r="AF40" s="20"/>
    </row>
    <row r="41" spans="1:32" ht="12.75">
      <c r="A41" s="3"/>
      <c r="B41" s="3"/>
      <c r="C41" s="21"/>
      <c r="D41"/>
      <c r="E41" s="11"/>
      <c r="F41" s="11"/>
      <c r="G41" s="13"/>
      <c r="H41"/>
      <c r="I41" s="11"/>
      <c r="J41" s="11"/>
      <c r="K41" s="22"/>
      <c r="L41"/>
      <c r="M41" s="11"/>
      <c r="N41" s="11"/>
      <c r="O41" s="22"/>
      <c r="P41"/>
      <c r="Q41" s="11"/>
      <c r="R41" s="11"/>
      <c r="S41" s="17"/>
      <c r="T41" s="20"/>
      <c r="U41" s="20"/>
      <c r="V41" s="20"/>
      <c r="W41" s="20"/>
      <c r="X41" s="20"/>
      <c r="Y41" s="20"/>
      <c r="Z41" s="20"/>
      <c r="AA41" s="20"/>
      <c r="AB41" s="20"/>
      <c r="AC41" s="20"/>
      <c r="AD41" s="20"/>
      <c r="AE41" s="20"/>
      <c r="AF41" s="20"/>
    </row>
    <row r="42" spans="1:32" ht="12.75">
      <c r="A42" s="3"/>
      <c r="B42" s="3"/>
      <c r="C42" s="21"/>
      <c r="D42"/>
      <c r="E42" s="11"/>
      <c r="F42" s="11"/>
      <c r="G42" s="13"/>
      <c r="H42"/>
      <c r="I42" s="11"/>
      <c r="J42" s="11"/>
      <c r="K42" s="22"/>
      <c r="L42"/>
      <c r="M42" s="11"/>
      <c r="N42" s="11"/>
      <c r="O42" s="22"/>
      <c r="P42"/>
      <c r="Q42" s="11"/>
      <c r="R42" s="11"/>
      <c r="S42" s="17"/>
      <c r="T42" s="20"/>
      <c r="U42" s="20"/>
      <c r="V42" s="20"/>
      <c r="W42" s="20"/>
      <c r="X42" s="20"/>
      <c r="Y42" s="20"/>
      <c r="Z42" s="20"/>
      <c r="AA42" s="20"/>
      <c r="AB42" s="20"/>
      <c r="AC42" s="20"/>
      <c r="AD42" s="20"/>
      <c r="AE42" s="20"/>
      <c r="AF42" s="20"/>
    </row>
    <row r="43" spans="1:32" ht="12.75">
      <c r="A43" s="3"/>
      <c r="B43" s="3"/>
      <c r="C43" s="21"/>
      <c r="D43"/>
      <c r="E43" s="11"/>
      <c r="F43" s="11"/>
      <c r="G43" s="13"/>
      <c r="H43"/>
      <c r="I43" s="11"/>
      <c r="J43" s="11"/>
      <c r="K43" s="22"/>
      <c r="L43"/>
      <c r="M43" s="11"/>
      <c r="N43" s="11"/>
      <c r="O43" s="22"/>
      <c r="P43"/>
      <c r="Q43" s="11"/>
      <c r="R43" s="11"/>
      <c r="S43" s="17"/>
      <c r="T43" s="20"/>
      <c r="U43" s="20"/>
      <c r="V43" s="20"/>
      <c r="W43" s="20"/>
      <c r="X43" s="20"/>
      <c r="Y43" s="20"/>
      <c r="Z43" s="20"/>
      <c r="AA43" s="20"/>
      <c r="AB43" s="20"/>
      <c r="AC43" s="20"/>
      <c r="AD43" s="20"/>
      <c r="AE43" s="20"/>
      <c r="AF43" s="20"/>
    </row>
    <row r="44" spans="1:32" ht="12.75">
      <c r="A44" s="3"/>
      <c r="B44" s="3"/>
      <c r="C44" s="21"/>
      <c r="D44"/>
      <c r="E44" s="11"/>
      <c r="F44" s="11"/>
      <c r="G44" s="13"/>
      <c r="H44"/>
      <c r="I44" s="11"/>
      <c r="J44" s="11"/>
      <c r="K44" s="22"/>
      <c r="L44"/>
      <c r="M44" s="11"/>
      <c r="N44" s="11"/>
      <c r="O44" s="22"/>
      <c r="P44"/>
      <c r="Q44" s="11"/>
      <c r="R44" s="11"/>
      <c r="S44" s="17"/>
      <c r="T44" s="20"/>
      <c r="U44" s="20"/>
      <c r="V44" s="20"/>
      <c r="W44" s="20"/>
      <c r="X44" s="20"/>
      <c r="Y44" s="20"/>
      <c r="Z44" s="20"/>
      <c r="AA44" s="20"/>
      <c r="AB44" s="20"/>
      <c r="AC44" s="20"/>
      <c r="AD44" s="20"/>
      <c r="AE44" s="20"/>
      <c r="AF44" s="20"/>
    </row>
    <row r="45" spans="1:32" ht="12.75">
      <c r="A45" s="3"/>
      <c r="B45" s="3"/>
      <c r="C45" s="21"/>
      <c r="D45"/>
      <c r="E45" s="11"/>
      <c r="F45" s="11"/>
      <c r="G45" s="13"/>
      <c r="H45"/>
      <c r="I45" s="11"/>
      <c r="J45" s="11"/>
      <c r="K45" s="22"/>
      <c r="L45"/>
      <c r="M45" s="11"/>
      <c r="N45" s="11"/>
      <c r="O45" s="22"/>
      <c r="P45"/>
      <c r="Q45" s="11"/>
      <c r="R45" s="11"/>
      <c r="S45" s="17"/>
      <c r="T45" s="20"/>
      <c r="U45" s="20"/>
      <c r="V45" s="20"/>
      <c r="W45" s="20"/>
      <c r="X45" s="20"/>
      <c r="Y45" s="20"/>
      <c r="Z45" s="20"/>
      <c r="AA45" s="20"/>
      <c r="AB45" s="20"/>
      <c r="AC45" s="20"/>
      <c r="AD45" s="20"/>
      <c r="AE45" s="20"/>
      <c r="AF45" s="20"/>
    </row>
    <row r="46" spans="1:32" ht="12.75">
      <c r="A46" s="3"/>
      <c r="B46" s="3"/>
      <c r="C46" s="21"/>
      <c r="D46"/>
      <c r="E46" s="11"/>
      <c r="F46" s="11"/>
      <c r="G46" s="13"/>
      <c r="H46"/>
      <c r="I46" s="11"/>
      <c r="J46" s="11"/>
      <c r="K46" s="22"/>
      <c r="L46"/>
      <c r="M46" s="11"/>
      <c r="N46" s="11"/>
      <c r="O46" s="22"/>
      <c r="P46"/>
      <c r="Q46" s="11"/>
      <c r="R46" s="11"/>
      <c r="S46" s="17"/>
      <c r="T46" s="20"/>
      <c r="U46" s="20"/>
      <c r="V46" s="20"/>
      <c r="W46" s="20"/>
      <c r="X46" s="20"/>
      <c r="Y46" s="20"/>
      <c r="Z46" s="20"/>
      <c r="AA46" s="20"/>
      <c r="AB46" s="20"/>
      <c r="AC46" s="20"/>
      <c r="AD46" s="20"/>
      <c r="AE46" s="20"/>
      <c r="AF46" s="20"/>
    </row>
    <row r="47" spans="1:32" ht="12.75">
      <c r="A47" s="3"/>
      <c r="B47" s="3"/>
      <c r="C47" s="21"/>
      <c r="D47"/>
      <c r="E47" s="11"/>
      <c r="F47" s="11"/>
      <c r="G47" s="13"/>
      <c r="H47"/>
      <c r="I47" s="11"/>
      <c r="J47" s="11"/>
      <c r="K47" s="22"/>
      <c r="L47"/>
      <c r="M47" s="11"/>
      <c r="N47" s="11"/>
      <c r="O47" s="22"/>
      <c r="P47"/>
      <c r="Q47" s="11"/>
      <c r="R47" s="11"/>
      <c r="S47" s="17"/>
      <c r="T47" s="20"/>
      <c r="U47" s="20"/>
      <c r="V47" s="20"/>
      <c r="W47" s="20"/>
      <c r="X47" s="20"/>
      <c r="Y47" s="20"/>
      <c r="Z47" s="20"/>
      <c r="AA47" s="20"/>
      <c r="AB47" s="20"/>
      <c r="AC47" s="20"/>
      <c r="AD47" s="20"/>
      <c r="AE47" s="20"/>
      <c r="AF47" s="20"/>
    </row>
    <row r="48" spans="1:32" ht="12.75">
      <c r="A48" s="3"/>
      <c r="B48" s="3"/>
      <c r="C48" s="21"/>
      <c r="D48"/>
      <c r="E48" s="11"/>
      <c r="F48" s="11"/>
      <c r="G48" s="13"/>
      <c r="H48"/>
      <c r="I48" s="11"/>
      <c r="J48" s="11"/>
      <c r="K48" s="22"/>
      <c r="L48"/>
      <c r="M48" s="11"/>
      <c r="N48" s="11"/>
      <c r="O48" s="22"/>
      <c r="P48"/>
      <c r="Q48" s="11"/>
      <c r="R48" s="11"/>
      <c r="S48" s="17"/>
      <c r="T48" s="20"/>
      <c r="U48" s="20"/>
      <c r="V48" s="20"/>
      <c r="W48" s="20"/>
      <c r="X48" s="20"/>
      <c r="Y48" s="20"/>
      <c r="Z48" s="20"/>
      <c r="AA48" s="20"/>
      <c r="AB48" s="20"/>
      <c r="AC48" s="20"/>
      <c r="AD48" s="20"/>
      <c r="AE48" s="20"/>
      <c r="AF48" s="20"/>
    </row>
    <row r="49" spans="1:32" ht="12.75">
      <c r="A49" s="3"/>
      <c r="B49" s="3"/>
      <c r="C49" s="21"/>
      <c r="D49"/>
      <c r="E49" s="11"/>
      <c r="F49" s="11"/>
      <c r="G49" s="13"/>
      <c r="H49"/>
      <c r="I49" s="11"/>
      <c r="J49" s="11"/>
      <c r="K49" s="22"/>
      <c r="L49"/>
      <c r="M49" s="11"/>
      <c r="N49" s="11"/>
      <c r="O49" s="22"/>
      <c r="P49"/>
      <c r="Q49" s="11"/>
      <c r="R49" s="11"/>
      <c r="S49" s="17"/>
      <c r="T49" s="20"/>
      <c r="U49" s="20"/>
      <c r="V49" s="20"/>
      <c r="W49" s="20"/>
      <c r="X49" s="20"/>
      <c r="Y49" s="20"/>
      <c r="Z49" s="20"/>
      <c r="AA49" s="20"/>
      <c r="AB49" s="20"/>
      <c r="AC49" s="20"/>
      <c r="AD49" s="20"/>
      <c r="AE49" s="20"/>
      <c r="AF49" s="20"/>
    </row>
    <row r="50" spans="1:32" ht="12.75">
      <c r="A50" s="3"/>
      <c r="B50" s="3"/>
      <c r="C50" s="21"/>
      <c r="D50"/>
      <c r="E50" s="11"/>
      <c r="F50" s="11"/>
      <c r="G50" s="13"/>
      <c r="H50"/>
      <c r="I50" s="11"/>
      <c r="J50" s="11"/>
      <c r="K50" s="22"/>
      <c r="L50"/>
      <c r="M50" s="11"/>
      <c r="N50" s="11"/>
      <c r="O50" s="22"/>
      <c r="P50"/>
      <c r="Q50" s="11"/>
      <c r="R50" s="11"/>
      <c r="S50" s="17"/>
      <c r="T50" s="20"/>
      <c r="U50" s="20"/>
      <c r="V50" s="20"/>
      <c r="W50" s="20"/>
      <c r="X50" s="20"/>
      <c r="Y50" s="20"/>
      <c r="Z50" s="20"/>
      <c r="AA50" s="20"/>
      <c r="AB50" s="20"/>
      <c r="AC50" s="20"/>
      <c r="AD50" s="20"/>
      <c r="AE50" s="20"/>
      <c r="AF50" s="20"/>
    </row>
    <row r="51" spans="1:32" ht="12.75">
      <c r="A51" s="3"/>
      <c r="B51" s="3"/>
      <c r="C51" s="21"/>
      <c r="D51"/>
      <c r="E51" s="11"/>
      <c r="F51" s="11"/>
      <c r="G51" s="13"/>
      <c r="H51"/>
      <c r="I51" s="11"/>
      <c r="J51" s="11"/>
      <c r="K51" s="22"/>
      <c r="L51"/>
      <c r="M51" s="11"/>
      <c r="N51" s="11"/>
      <c r="O51" s="22"/>
      <c r="P51"/>
      <c r="Q51" s="11"/>
      <c r="R51" s="11"/>
      <c r="S51" s="17"/>
      <c r="T51" s="20"/>
      <c r="U51" s="20"/>
      <c r="V51" s="20"/>
      <c r="W51" s="20"/>
      <c r="X51" s="20"/>
      <c r="Y51" s="20"/>
      <c r="Z51" s="20"/>
      <c r="AA51" s="20"/>
      <c r="AB51" s="20"/>
      <c r="AC51" s="20"/>
      <c r="AD51" s="20"/>
      <c r="AE51" s="20"/>
      <c r="AF51" s="20"/>
    </row>
    <row r="52" spans="1:32" ht="12.75">
      <c r="A52" s="3"/>
      <c r="B52" s="3"/>
      <c r="C52" s="21"/>
      <c r="D52"/>
      <c r="E52" s="11"/>
      <c r="F52" s="11"/>
      <c r="G52" s="13"/>
      <c r="H52"/>
      <c r="I52" s="11"/>
      <c r="J52" s="11"/>
      <c r="K52" s="22"/>
      <c r="L52"/>
      <c r="M52" s="11"/>
      <c r="N52" s="11"/>
      <c r="O52" s="22"/>
      <c r="P52"/>
      <c r="Q52" s="11"/>
      <c r="R52" s="11"/>
      <c r="S52" s="17"/>
      <c r="T52" s="20"/>
      <c r="U52" s="20"/>
      <c r="V52" s="20"/>
      <c r="W52" s="20"/>
      <c r="X52" s="20"/>
      <c r="Y52" s="20"/>
      <c r="Z52" s="20"/>
      <c r="AA52" s="20"/>
      <c r="AB52" s="20"/>
      <c r="AC52" s="20"/>
      <c r="AD52" s="20"/>
      <c r="AE52" s="20"/>
      <c r="AF52" s="20"/>
    </row>
    <row r="53" spans="1:32" ht="12.75">
      <c r="A53" s="3"/>
      <c r="B53" s="3"/>
      <c r="C53" s="21"/>
      <c r="D53"/>
      <c r="E53" s="11"/>
      <c r="F53" s="11"/>
      <c r="G53" s="13"/>
      <c r="H53"/>
      <c r="I53" s="11"/>
      <c r="J53" s="11"/>
      <c r="K53" s="22"/>
      <c r="L53"/>
      <c r="M53" s="11"/>
      <c r="N53" s="11"/>
      <c r="O53" s="22"/>
      <c r="P53"/>
      <c r="Q53" s="11"/>
      <c r="R53" s="11"/>
      <c r="S53" s="17"/>
      <c r="T53" s="20"/>
      <c r="U53" s="20"/>
      <c r="V53" s="20"/>
      <c r="W53" s="20"/>
      <c r="X53" s="20"/>
      <c r="Y53" s="20"/>
      <c r="Z53" s="20"/>
      <c r="AA53" s="20"/>
      <c r="AB53" s="20"/>
      <c r="AC53" s="20"/>
      <c r="AD53" s="20"/>
      <c r="AE53" s="20"/>
      <c r="AF53" s="20"/>
    </row>
    <row r="54" spans="1:32" ht="12.75">
      <c r="A54" s="3"/>
      <c r="B54" s="3"/>
      <c r="C54" s="21"/>
      <c r="D54"/>
      <c r="E54" s="11"/>
      <c r="F54" s="11"/>
      <c r="G54" s="13"/>
      <c r="H54"/>
      <c r="I54" s="11"/>
      <c r="J54" s="11"/>
      <c r="K54" s="22"/>
      <c r="L54"/>
      <c r="M54" s="11"/>
      <c r="N54" s="11"/>
      <c r="O54" s="22"/>
      <c r="P54"/>
      <c r="Q54" s="11"/>
      <c r="R54" s="11"/>
      <c r="S54" s="17"/>
      <c r="T54" s="20"/>
      <c r="U54" s="20"/>
      <c r="V54" s="20"/>
      <c r="W54" s="20"/>
      <c r="X54" s="20"/>
      <c r="Y54" s="20"/>
      <c r="Z54" s="20"/>
      <c r="AA54" s="20"/>
      <c r="AB54" s="20"/>
      <c r="AC54" s="20"/>
      <c r="AD54" s="20"/>
      <c r="AE54" s="20"/>
      <c r="AF54" s="20"/>
    </row>
    <row r="55" spans="1:32" ht="12.75">
      <c r="A55" s="3"/>
      <c r="B55" s="3"/>
      <c r="C55" s="21"/>
      <c r="D55"/>
      <c r="E55" s="11"/>
      <c r="F55" s="11"/>
      <c r="G55" s="13"/>
      <c r="H55"/>
      <c r="I55" s="11"/>
      <c r="J55" s="11"/>
      <c r="K55" s="22"/>
      <c r="L55"/>
      <c r="M55" s="11"/>
      <c r="N55" s="11"/>
      <c r="O55" s="22"/>
      <c r="P55"/>
      <c r="Q55" s="11"/>
      <c r="R55" s="11"/>
      <c r="S55" s="17"/>
      <c r="T55" s="20"/>
      <c r="U55" s="20"/>
      <c r="V55" s="20"/>
      <c r="W55" s="20"/>
      <c r="X55" s="20"/>
      <c r="Y55" s="20"/>
      <c r="Z55" s="20"/>
      <c r="AA55" s="20"/>
      <c r="AB55" s="20"/>
      <c r="AC55" s="20"/>
      <c r="AD55" s="20"/>
      <c r="AE55" s="20"/>
      <c r="AF55" s="20"/>
    </row>
    <row r="56" spans="1:32" ht="12.75">
      <c r="A56" s="3"/>
      <c r="B56" s="3"/>
      <c r="C56" s="21"/>
      <c r="D56"/>
      <c r="E56" s="11"/>
      <c r="F56" s="11"/>
      <c r="G56" s="13"/>
      <c r="H56"/>
      <c r="I56" s="11"/>
      <c r="J56" s="11"/>
      <c r="K56" s="22"/>
      <c r="L56"/>
      <c r="M56" s="11"/>
      <c r="N56" s="11"/>
      <c r="O56" s="22"/>
      <c r="P56"/>
      <c r="Q56" s="11"/>
      <c r="R56" s="11"/>
      <c r="S56" s="17"/>
      <c r="T56" s="20"/>
      <c r="U56" s="20"/>
      <c r="V56" s="20"/>
      <c r="W56" s="20"/>
      <c r="X56" s="20"/>
      <c r="Y56" s="20"/>
      <c r="Z56" s="20"/>
      <c r="AA56" s="20"/>
      <c r="AB56" s="20"/>
      <c r="AC56" s="20"/>
      <c r="AD56" s="20"/>
      <c r="AE56" s="20"/>
      <c r="AF56" s="20"/>
    </row>
    <row r="57" spans="1:32" ht="12.75">
      <c r="A57" s="3"/>
      <c r="B57" s="3"/>
      <c r="C57" s="21"/>
      <c r="D57"/>
      <c r="E57" s="11"/>
      <c r="F57" s="11"/>
      <c r="G57" s="13"/>
      <c r="H57"/>
      <c r="I57" s="11"/>
      <c r="J57" s="11"/>
      <c r="K57" s="22"/>
      <c r="L57"/>
      <c r="M57" s="11"/>
      <c r="N57" s="11"/>
      <c r="O57" s="22"/>
      <c r="P57"/>
      <c r="Q57" s="11"/>
      <c r="R57" s="11"/>
      <c r="S57" s="17"/>
      <c r="T57" s="20"/>
      <c r="U57" s="20"/>
      <c r="V57" s="20"/>
      <c r="W57" s="20"/>
      <c r="X57" s="20"/>
      <c r="Y57" s="20"/>
      <c r="Z57" s="20"/>
      <c r="AA57" s="20"/>
      <c r="AB57" s="20"/>
      <c r="AC57" s="20"/>
      <c r="AD57" s="20"/>
      <c r="AE57" s="20"/>
      <c r="AF57" s="20"/>
    </row>
    <row r="58" spans="1:32" ht="12.75">
      <c r="A58" s="3"/>
      <c r="B58" s="3"/>
      <c r="C58" s="21"/>
      <c r="D58"/>
      <c r="E58" s="11"/>
      <c r="F58" s="11"/>
      <c r="G58" s="13"/>
      <c r="H58"/>
      <c r="I58" s="11"/>
      <c r="J58" s="11"/>
      <c r="K58" s="22"/>
      <c r="L58"/>
      <c r="M58" s="11"/>
      <c r="N58" s="11"/>
      <c r="O58" s="22"/>
      <c r="P58"/>
      <c r="Q58" s="11"/>
      <c r="R58" s="11"/>
      <c r="S58" s="17"/>
      <c r="T58" s="20"/>
      <c r="U58" s="20"/>
      <c r="V58" s="20"/>
      <c r="W58" s="20"/>
      <c r="X58" s="20"/>
      <c r="Y58" s="20"/>
      <c r="Z58" s="20"/>
      <c r="AA58" s="20"/>
      <c r="AB58" s="20"/>
      <c r="AC58" s="20"/>
      <c r="AD58" s="20"/>
      <c r="AE58" s="20"/>
      <c r="AF58" s="20"/>
    </row>
    <row r="59" spans="1:32" ht="12.75">
      <c r="A59" s="3"/>
      <c r="B59" s="3"/>
      <c r="C59" s="21"/>
      <c r="D59"/>
      <c r="E59" s="11"/>
      <c r="F59" s="11"/>
      <c r="G59" s="13"/>
      <c r="H59"/>
      <c r="I59" s="11"/>
      <c r="J59" s="11"/>
      <c r="K59" s="22"/>
      <c r="L59"/>
      <c r="M59" s="11"/>
      <c r="N59" s="11"/>
      <c r="O59" s="22"/>
      <c r="P59"/>
      <c r="Q59" s="11"/>
      <c r="R59" s="11"/>
      <c r="S59" s="17"/>
      <c r="T59" s="20"/>
      <c r="U59" s="20"/>
      <c r="V59" s="20"/>
      <c r="W59" s="20"/>
      <c r="X59" s="20"/>
      <c r="Y59" s="20"/>
      <c r="Z59" s="20"/>
      <c r="AA59" s="20"/>
      <c r="AB59" s="20"/>
      <c r="AC59" s="20"/>
      <c r="AD59" s="20"/>
      <c r="AE59" s="20"/>
      <c r="AF59" s="20"/>
    </row>
    <row r="60" spans="1:32" ht="12.75">
      <c r="A60" s="3"/>
      <c r="B60" s="3"/>
      <c r="C60" s="21"/>
      <c r="D60"/>
      <c r="E60" s="11"/>
      <c r="F60" s="11"/>
      <c r="G60" s="13"/>
      <c r="H60"/>
      <c r="I60" s="11"/>
      <c r="J60" s="11"/>
      <c r="K60" s="22"/>
      <c r="L60"/>
      <c r="M60" s="11"/>
      <c r="N60" s="11"/>
      <c r="O60" s="22"/>
      <c r="P60"/>
      <c r="Q60" s="11"/>
      <c r="R60" s="11"/>
      <c r="S60" s="17"/>
      <c r="T60" s="20"/>
      <c r="U60" s="20"/>
      <c r="V60" s="20"/>
      <c r="W60" s="20"/>
      <c r="X60" s="20"/>
      <c r="Y60" s="20"/>
      <c r="Z60" s="20"/>
      <c r="AA60" s="20"/>
      <c r="AB60" s="20"/>
      <c r="AC60" s="20"/>
      <c r="AD60" s="20"/>
      <c r="AE60" s="20"/>
      <c r="AF60" s="20"/>
    </row>
    <row r="61" spans="1:32" ht="12.75">
      <c r="A61" s="3"/>
      <c r="B61" s="3"/>
      <c r="C61" s="21"/>
      <c r="D61"/>
      <c r="E61" s="11"/>
      <c r="F61" s="11"/>
      <c r="G61" s="13"/>
      <c r="H61"/>
      <c r="I61" s="11"/>
      <c r="J61" s="11"/>
      <c r="K61" s="22"/>
      <c r="L61"/>
      <c r="M61" s="11"/>
      <c r="N61" s="11"/>
      <c r="O61" s="22"/>
      <c r="P61"/>
      <c r="Q61" s="11"/>
      <c r="R61" s="11"/>
      <c r="S61" s="17"/>
      <c r="T61" s="20"/>
      <c r="U61" s="20"/>
      <c r="V61" s="20"/>
      <c r="W61" s="20"/>
      <c r="X61" s="20"/>
      <c r="Y61" s="20"/>
      <c r="Z61" s="20"/>
      <c r="AA61" s="20"/>
      <c r="AB61" s="20"/>
      <c r="AC61" s="20"/>
      <c r="AD61" s="20"/>
      <c r="AE61" s="20"/>
      <c r="AF61" s="20"/>
    </row>
    <row r="62" spans="1:32" ht="12.75">
      <c r="A62" s="3"/>
      <c r="B62" s="3"/>
      <c r="C62" s="21"/>
      <c r="D62"/>
      <c r="E62" s="11"/>
      <c r="F62" s="11"/>
      <c r="G62" s="13"/>
      <c r="H62"/>
      <c r="I62" s="11"/>
      <c r="J62" s="11"/>
      <c r="K62" s="22"/>
      <c r="L62"/>
      <c r="M62" s="11"/>
      <c r="N62" s="11"/>
      <c r="O62" s="22"/>
      <c r="P62"/>
      <c r="Q62" s="11"/>
      <c r="R62" s="11"/>
      <c r="S62" s="17"/>
      <c r="T62" s="20"/>
      <c r="U62" s="20"/>
      <c r="V62" s="20"/>
      <c r="W62" s="20"/>
      <c r="X62" s="20"/>
      <c r="Y62" s="20"/>
      <c r="Z62" s="20"/>
      <c r="AA62" s="20"/>
      <c r="AB62" s="20"/>
      <c r="AC62" s="20"/>
      <c r="AD62" s="20"/>
      <c r="AE62" s="20"/>
      <c r="AF62" s="20"/>
    </row>
    <row r="63" spans="1:32" ht="12.75">
      <c r="A63" s="3"/>
      <c r="B63" s="3"/>
      <c r="C63" s="21"/>
      <c r="D63"/>
      <c r="E63" s="11"/>
      <c r="F63" s="11"/>
      <c r="G63" s="13"/>
      <c r="H63"/>
      <c r="I63" s="11"/>
      <c r="J63" s="11"/>
      <c r="K63" s="22"/>
      <c r="L63"/>
      <c r="M63" s="11"/>
      <c r="N63" s="11"/>
      <c r="O63" s="22"/>
      <c r="P63"/>
      <c r="Q63" s="11"/>
      <c r="R63" s="11"/>
      <c r="S63" s="17"/>
      <c r="T63" s="20"/>
      <c r="U63" s="20"/>
      <c r="V63" s="20"/>
      <c r="W63" s="20"/>
      <c r="X63" s="20"/>
      <c r="Y63" s="20"/>
      <c r="Z63" s="20"/>
      <c r="AA63" s="20"/>
      <c r="AB63" s="20"/>
      <c r="AC63" s="20"/>
      <c r="AD63" s="20"/>
      <c r="AE63" s="20"/>
      <c r="AF63" s="20"/>
    </row>
    <row r="64" spans="1:32" ht="12.75">
      <c r="A64" s="3"/>
      <c r="B64" s="3"/>
      <c r="C64" s="21"/>
      <c r="D64"/>
      <c r="E64" s="11"/>
      <c r="F64" s="11"/>
      <c r="G64" s="13"/>
      <c r="H64"/>
      <c r="I64" s="11"/>
      <c r="J64" s="11"/>
      <c r="K64" s="22"/>
      <c r="L64"/>
      <c r="M64" s="11"/>
      <c r="N64" s="11"/>
      <c r="O64" s="22"/>
      <c r="P64"/>
      <c r="Q64" s="11"/>
      <c r="R64" s="11"/>
      <c r="S64" s="17"/>
      <c r="T64" s="20"/>
      <c r="U64" s="20"/>
      <c r="V64" s="20"/>
      <c r="W64" s="20"/>
      <c r="X64" s="20"/>
      <c r="Y64" s="20"/>
      <c r="Z64" s="20"/>
      <c r="AA64" s="20"/>
      <c r="AB64" s="20"/>
      <c r="AC64" s="20"/>
      <c r="AD64" s="20"/>
      <c r="AE64" s="20"/>
      <c r="AF64" s="20"/>
    </row>
    <row r="65" spans="1:32" ht="12.75">
      <c r="A65" s="3"/>
      <c r="B65" s="3"/>
      <c r="C65" s="21"/>
      <c r="D65"/>
      <c r="E65" s="11"/>
      <c r="F65" s="11"/>
      <c r="G65" s="13"/>
      <c r="H65"/>
      <c r="I65" s="11"/>
      <c r="J65" s="11"/>
      <c r="K65" s="22"/>
      <c r="L65"/>
      <c r="M65" s="11"/>
      <c r="N65" s="11"/>
      <c r="O65" s="22"/>
      <c r="P65"/>
      <c r="Q65" s="11"/>
      <c r="R65" s="11"/>
      <c r="S65" s="17"/>
      <c r="T65" s="20"/>
      <c r="U65" s="20"/>
      <c r="V65" s="20"/>
      <c r="W65" s="20"/>
      <c r="X65" s="20"/>
      <c r="Y65" s="20"/>
      <c r="Z65" s="20"/>
      <c r="AA65" s="20"/>
      <c r="AB65" s="20"/>
      <c r="AC65" s="20"/>
      <c r="AD65" s="20"/>
      <c r="AE65" s="20"/>
      <c r="AF65" s="20"/>
    </row>
    <row r="66" spans="1:32" ht="12.75">
      <c r="A66" s="3"/>
      <c r="B66" s="3"/>
      <c r="C66" s="21"/>
      <c r="D66"/>
      <c r="E66" s="11"/>
      <c r="F66" s="11"/>
      <c r="G66" s="13"/>
      <c r="H66"/>
      <c r="I66" s="11"/>
      <c r="J66" s="11"/>
      <c r="K66" s="22"/>
      <c r="L66"/>
      <c r="M66" s="11"/>
      <c r="N66" s="11"/>
      <c r="O66" s="22"/>
      <c r="P66"/>
      <c r="Q66" s="11"/>
      <c r="R66" s="11"/>
      <c r="S66" s="17"/>
      <c r="T66" s="20"/>
      <c r="U66" s="20"/>
      <c r="V66" s="20"/>
      <c r="W66" s="20"/>
      <c r="X66" s="20"/>
      <c r="Y66" s="20"/>
      <c r="Z66" s="20"/>
      <c r="AA66" s="20"/>
      <c r="AB66" s="20"/>
      <c r="AC66" s="20"/>
      <c r="AD66" s="20"/>
      <c r="AE66" s="20"/>
      <c r="AF66" s="20"/>
    </row>
    <row r="67" spans="1:32" ht="12.75">
      <c r="A67" s="3"/>
      <c r="B67" s="3"/>
      <c r="C67" s="21"/>
      <c r="D67"/>
      <c r="E67" s="11"/>
      <c r="F67" s="11"/>
      <c r="G67" s="13"/>
      <c r="H67"/>
      <c r="I67" s="11"/>
      <c r="J67" s="11"/>
      <c r="K67" s="22"/>
      <c r="L67"/>
      <c r="M67" s="11"/>
      <c r="N67" s="11"/>
      <c r="O67" s="22"/>
      <c r="P67"/>
      <c r="Q67" s="11"/>
      <c r="R67" s="11"/>
      <c r="S67" s="17"/>
      <c r="T67" s="20"/>
      <c r="U67" s="20"/>
      <c r="V67" s="20"/>
      <c r="W67" s="20"/>
      <c r="X67" s="20"/>
      <c r="Y67" s="20"/>
      <c r="Z67" s="20"/>
      <c r="AA67" s="20"/>
      <c r="AB67" s="20"/>
      <c r="AC67" s="20"/>
      <c r="AD67" s="20"/>
      <c r="AE67" s="20"/>
      <c r="AF67" s="20"/>
    </row>
    <row r="68" spans="1:32" ht="12.75">
      <c r="A68" s="3"/>
      <c r="B68" s="3"/>
      <c r="C68" s="21"/>
      <c r="D68"/>
      <c r="E68" s="11"/>
      <c r="F68" s="11"/>
      <c r="G68" s="13"/>
      <c r="H68"/>
      <c r="I68" s="11"/>
      <c r="J68" s="11"/>
      <c r="K68" s="22"/>
      <c r="L68"/>
      <c r="M68" s="11"/>
      <c r="N68" s="11"/>
      <c r="O68" s="22"/>
      <c r="P68"/>
      <c r="Q68" s="11"/>
      <c r="R68" s="11"/>
      <c r="S68" s="17"/>
      <c r="T68" s="20"/>
      <c r="U68" s="20"/>
      <c r="V68" s="20"/>
      <c r="W68" s="20"/>
      <c r="X68" s="20"/>
      <c r="Y68" s="20"/>
      <c r="Z68" s="20"/>
      <c r="AA68" s="20"/>
      <c r="AB68" s="20"/>
      <c r="AC68" s="20"/>
      <c r="AD68" s="20"/>
      <c r="AE68" s="20"/>
      <c r="AF68" s="20"/>
    </row>
    <row r="69" spans="1:32" ht="12.75">
      <c r="A69" s="3"/>
      <c r="B69" s="3"/>
      <c r="C69" s="21"/>
      <c r="D69"/>
      <c r="E69" s="11"/>
      <c r="F69" s="11"/>
      <c r="G69" s="13"/>
      <c r="H69"/>
      <c r="I69" s="11"/>
      <c r="J69" s="11"/>
      <c r="K69" s="22"/>
      <c r="L69"/>
      <c r="M69" s="11"/>
      <c r="N69" s="11"/>
      <c r="O69" s="22"/>
      <c r="P69"/>
      <c r="Q69" s="11"/>
      <c r="R69" s="11"/>
      <c r="S69" s="17"/>
      <c r="T69" s="20"/>
      <c r="U69" s="20"/>
      <c r="V69" s="20"/>
      <c r="W69" s="20"/>
      <c r="X69" s="20"/>
      <c r="Y69" s="20"/>
      <c r="Z69" s="20"/>
      <c r="AA69" s="20"/>
      <c r="AB69" s="20"/>
      <c r="AC69" s="20"/>
      <c r="AD69" s="20"/>
      <c r="AE69" s="20"/>
      <c r="AF69" s="20"/>
    </row>
    <row r="70" spans="1:32" ht="12.75">
      <c r="A70" s="3"/>
      <c r="B70" s="3"/>
      <c r="C70" s="21"/>
      <c r="D70"/>
      <c r="E70" s="11"/>
      <c r="F70" s="11"/>
      <c r="G70" s="13"/>
      <c r="H70"/>
      <c r="I70" s="11"/>
      <c r="J70" s="11"/>
      <c r="K70" s="22"/>
      <c r="L70"/>
      <c r="M70" s="11"/>
      <c r="N70" s="11"/>
      <c r="O70" s="22"/>
      <c r="P70"/>
      <c r="Q70" s="11"/>
      <c r="R70" s="11"/>
      <c r="S70" s="17"/>
      <c r="T70" s="20"/>
      <c r="U70" s="20"/>
      <c r="V70" s="20"/>
      <c r="W70" s="20"/>
      <c r="X70" s="20"/>
      <c r="Y70" s="20"/>
      <c r="Z70" s="20"/>
      <c r="AA70" s="20"/>
      <c r="AB70" s="20"/>
      <c r="AC70" s="20"/>
      <c r="AD70" s="20"/>
      <c r="AE70" s="20"/>
      <c r="AF70" s="20"/>
    </row>
    <row r="71" spans="1:32" ht="12.75">
      <c r="A71" s="3"/>
      <c r="B71" s="3"/>
      <c r="C71" s="21"/>
      <c r="D71"/>
      <c r="E71" s="11"/>
      <c r="F71" s="11"/>
      <c r="G71" s="13"/>
      <c r="H71"/>
      <c r="I71" s="11"/>
      <c r="J71" s="11"/>
      <c r="K71" s="22"/>
      <c r="L71"/>
      <c r="M71" s="11"/>
      <c r="N71" s="11"/>
      <c r="O71" s="22"/>
      <c r="P71"/>
      <c r="Q71" s="11"/>
      <c r="R71" s="11"/>
      <c r="S71" s="17"/>
      <c r="T71" s="20"/>
      <c r="U71" s="20"/>
      <c r="V71" s="20"/>
      <c r="W71" s="20"/>
      <c r="X71" s="20"/>
      <c r="Y71" s="20"/>
      <c r="Z71" s="20"/>
      <c r="AA71" s="20"/>
      <c r="AB71" s="20"/>
      <c r="AC71" s="20"/>
      <c r="AD71" s="20"/>
      <c r="AE71" s="20"/>
      <c r="AF71" s="20"/>
    </row>
    <row r="72" spans="1:32" ht="12.75">
      <c r="A72" s="3"/>
      <c r="B72" s="3"/>
      <c r="C72" s="21"/>
      <c r="D72"/>
      <c r="E72" s="11"/>
      <c r="F72" s="11"/>
      <c r="G72" s="13"/>
      <c r="H72"/>
      <c r="I72" s="11"/>
      <c r="J72" s="11"/>
      <c r="K72" s="22"/>
      <c r="L72"/>
      <c r="M72" s="11"/>
      <c r="N72" s="11"/>
      <c r="O72" s="22"/>
      <c r="P72"/>
      <c r="Q72" s="11"/>
      <c r="R72" s="11"/>
      <c r="S72" s="17"/>
      <c r="T72" s="20"/>
      <c r="U72" s="20"/>
      <c r="V72" s="20"/>
      <c r="W72" s="20"/>
      <c r="X72" s="20"/>
      <c r="Y72" s="20"/>
      <c r="Z72" s="20"/>
      <c r="AA72" s="20"/>
      <c r="AB72" s="20"/>
      <c r="AC72" s="20"/>
      <c r="AD72" s="20"/>
      <c r="AE72" s="20"/>
      <c r="AF72" s="20"/>
    </row>
    <row r="73" spans="1:32" ht="12.75">
      <c r="A73" s="3"/>
      <c r="B73" s="3"/>
      <c r="C73" s="21"/>
      <c r="D73"/>
      <c r="E73" s="11"/>
      <c r="F73" s="11"/>
      <c r="G73" s="13"/>
      <c r="H73"/>
      <c r="I73" s="11"/>
      <c r="J73" s="11"/>
      <c r="K73" s="22"/>
      <c r="L73"/>
      <c r="M73" s="11"/>
      <c r="N73" s="11"/>
      <c r="O73" s="22"/>
      <c r="P73"/>
      <c r="Q73" s="11"/>
      <c r="R73" s="11"/>
      <c r="S73" s="17"/>
      <c r="T73" s="20"/>
      <c r="U73" s="20"/>
      <c r="V73" s="20"/>
      <c r="W73" s="20"/>
      <c r="X73" s="20"/>
      <c r="Y73" s="20"/>
      <c r="Z73" s="20"/>
      <c r="AA73" s="20"/>
      <c r="AB73" s="20"/>
      <c r="AC73" s="20"/>
      <c r="AD73" s="20"/>
      <c r="AE73" s="20"/>
      <c r="AF73" s="20"/>
    </row>
    <row r="74" spans="1:32" ht="12.75">
      <c r="A74" s="3"/>
      <c r="B74" s="3"/>
      <c r="C74" s="21"/>
      <c r="D74"/>
      <c r="E74" s="11"/>
      <c r="F74" s="11"/>
      <c r="G74" s="13"/>
      <c r="H74"/>
      <c r="I74" s="11"/>
      <c r="J74" s="11"/>
      <c r="K74" s="22"/>
      <c r="L74"/>
      <c r="M74" s="11"/>
      <c r="N74" s="11"/>
      <c r="O74" s="22"/>
      <c r="P74"/>
      <c r="Q74" s="11"/>
      <c r="R74" s="11"/>
      <c r="S74" s="17"/>
      <c r="T74" s="20"/>
      <c r="U74" s="20"/>
      <c r="V74" s="20"/>
      <c r="W74" s="20"/>
      <c r="X74" s="20"/>
      <c r="Y74" s="20"/>
      <c r="Z74" s="20"/>
      <c r="AA74" s="20"/>
      <c r="AB74" s="20"/>
      <c r="AC74" s="20"/>
      <c r="AD74" s="20"/>
      <c r="AE74" s="20"/>
      <c r="AF74" s="20"/>
    </row>
    <row r="75" spans="1:32" ht="12.75">
      <c r="A75" s="3"/>
      <c r="B75" s="3"/>
      <c r="C75" s="21"/>
      <c r="D75"/>
      <c r="E75" s="11"/>
      <c r="F75" s="11"/>
      <c r="G75" s="13"/>
      <c r="H75"/>
      <c r="I75" s="11"/>
      <c r="J75" s="11"/>
      <c r="K75" s="22"/>
      <c r="L75"/>
      <c r="M75" s="11"/>
      <c r="N75" s="11"/>
      <c r="O75" s="22"/>
      <c r="P75"/>
      <c r="Q75" s="11"/>
      <c r="R75" s="11"/>
      <c r="S75" s="17"/>
      <c r="T75" s="20"/>
      <c r="U75" s="20"/>
      <c r="V75" s="20"/>
      <c r="W75" s="20"/>
      <c r="X75" s="20"/>
      <c r="Y75" s="20"/>
      <c r="Z75" s="20"/>
      <c r="AA75" s="20"/>
      <c r="AB75" s="20"/>
      <c r="AC75" s="20"/>
      <c r="AD75" s="20"/>
      <c r="AE75" s="20"/>
      <c r="AF75" s="20"/>
    </row>
    <row r="76" spans="1:32" ht="12.75">
      <c r="A76" s="3"/>
      <c r="B76" s="3"/>
      <c r="C76" s="21"/>
      <c r="D76"/>
      <c r="E76" s="11"/>
      <c r="F76" s="11"/>
      <c r="G76" s="13"/>
      <c r="H76"/>
      <c r="I76" s="11"/>
      <c r="J76" s="11"/>
      <c r="K76" s="22"/>
      <c r="L76"/>
      <c r="M76" s="11"/>
      <c r="N76" s="11"/>
      <c r="O76" s="22"/>
      <c r="P76"/>
      <c r="Q76" s="11"/>
      <c r="R76" s="11"/>
      <c r="S76" s="17"/>
      <c r="T76" s="20"/>
      <c r="U76" s="20"/>
      <c r="V76" s="20"/>
      <c r="W76" s="20"/>
      <c r="X76" s="20"/>
      <c r="Y76" s="20"/>
      <c r="Z76" s="20"/>
      <c r="AA76" s="20"/>
      <c r="AB76" s="20"/>
      <c r="AC76" s="20"/>
      <c r="AD76" s="20"/>
      <c r="AE76" s="20"/>
      <c r="AF76" s="20"/>
    </row>
    <row r="77" spans="1:32" ht="12.75">
      <c r="A77" s="3"/>
      <c r="B77" s="3"/>
      <c r="C77" s="21"/>
      <c r="D77"/>
      <c r="E77" s="11"/>
      <c r="F77" s="11"/>
      <c r="G77" s="13"/>
      <c r="H77"/>
      <c r="I77" s="11"/>
      <c r="J77" s="11"/>
      <c r="K77" s="22"/>
      <c r="L77"/>
      <c r="M77" s="11"/>
      <c r="N77" s="11"/>
      <c r="O77" s="22"/>
      <c r="P77"/>
      <c r="Q77" s="11"/>
      <c r="R77" s="11"/>
      <c r="S77" s="17"/>
      <c r="T77" s="20"/>
      <c r="U77" s="20"/>
      <c r="V77" s="20"/>
      <c r="W77" s="20"/>
      <c r="X77" s="20"/>
      <c r="Y77" s="20"/>
      <c r="Z77" s="20"/>
      <c r="AA77" s="20"/>
      <c r="AB77" s="20"/>
      <c r="AC77" s="20"/>
      <c r="AD77" s="20"/>
      <c r="AE77" s="20"/>
      <c r="AF77" s="20"/>
    </row>
    <row r="78" spans="5:18" ht="12.75">
      <c r="E78" s="11"/>
      <c r="F78" s="11"/>
      <c r="I78" s="11"/>
      <c r="J78" s="11"/>
      <c r="M78" s="11"/>
      <c r="N78" s="11"/>
      <c r="Q78" s="11"/>
      <c r="R78" s="11"/>
    </row>
    <row r="79" spans="5:18" ht="12.75">
      <c r="E79" s="11"/>
      <c r="F79" s="11"/>
      <c r="I79" s="11"/>
      <c r="J79" s="11"/>
      <c r="M79" s="11"/>
      <c r="N79" s="11"/>
      <c r="Q79" s="11"/>
      <c r="R79" s="11"/>
    </row>
    <row r="80" spans="5:18" ht="12.75">
      <c r="E80" s="11"/>
      <c r="F80" s="11"/>
      <c r="I80" s="11"/>
      <c r="J80" s="11"/>
      <c r="M80" s="11"/>
      <c r="N80" s="11"/>
      <c r="Q80" s="11"/>
      <c r="R80" s="11"/>
    </row>
    <row r="81" spans="5:18" ht="12.75">
      <c r="E81" s="11"/>
      <c r="F81" s="11"/>
      <c r="I81" s="11"/>
      <c r="J81" s="11"/>
      <c r="M81" s="11"/>
      <c r="N81" s="11"/>
      <c r="Q81" s="11"/>
      <c r="R81" s="11"/>
    </row>
    <row r="82" spans="5:18" ht="12.75">
      <c r="E82" s="11"/>
      <c r="F82" s="11"/>
      <c r="I82" s="11"/>
      <c r="J82" s="11"/>
      <c r="M82" s="11"/>
      <c r="N82" s="11"/>
      <c r="Q82" s="11"/>
      <c r="R82" s="11"/>
    </row>
    <row r="83" spans="5:18" ht="12.75">
      <c r="E83" s="11"/>
      <c r="F83" s="11"/>
      <c r="I83" s="11"/>
      <c r="J83" s="11"/>
      <c r="M83" s="11"/>
      <c r="N83" s="11"/>
      <c r="Q83" s="11"/>
      <c r="R83" s="11"/>
    </row>
    <row r="84" spans="5:18" ht="12.75">
      <c r="E84" s="11"/>
      <c r="F84" s="11"/>
      <c r="I84" s="11"/>
      <c r="J84" s="11"/>
      <c r="M84" s="11"/>
      <c r="N84" s="11"/>
      <c r="Q84" s="11"/>
      <c r="R84" s="11"/>
    </row>
    <row r="85" spans="5:18" ht="12.75">
      <c r="E85" s="11"/>
      <c r="F85" s="11"/>
      <c r="I85" s="11"/>
      <c r="J85" s="11"/>
      <c r="M85" s="11"/>
      <c r="N85" s="11"/>
      <c r="Q85" s="11"/>
      <c r="R85" s="11"/>
    </row>
    <row r="86" spans="5:18" ht="12.75">
      <c r="E86" s="11"/>
      <c r="F86" s="11"/>
      <c r="I86" s="11"/>
      <c r="J86" s="11"/>
      <c r="M86" s="11"/>
      <c r="N86" s="11"/>
      <c r="Q86" s="11"/>
      <c r="R86" s="11"/>
    </row>
    <row r="87" spans="5:18" ht="12.75">
      <c r="E87" s="11"/>
      <c r="F87" s="11"/>
      <c r="I87" s="11"/>
      <c r="J87" s="11"/>
      <c r="M87" s="11"/>
      <c r="N87" s="11"/>
      <c r="Q87" s="11"/>
      <c r="R87" s="11"/>
    </row>
    <row r="88" spans="5:18" ht="12.75">
      <c r="E88" s="11"/>
      <c r="F88" s="11"/>
      <c r="I88" s="11"/>
      <c r="J88" s="11"/>
      <c r="M88" s="11"/>
      <c r="N88" s="11"/>
      <c r="Q88" s="11"/>
      <c r="R88" s="11"/>
    </row>
    <row r="89" spans="5:18" ht="12.75">
      <c r="E89" s="11"/>
      <c r="F89" s="11"/>
      <c r="I89" s="11"/>
      <c r="J89" s="11"/>
      <c r="M89" s="11"/>
      <c r="N89" s="11"/>
      <c r="Q89" s="11"/>
      <c r="R89" s="11"/>
    </row>
    <row r="90" spans="5:18" ht="12.75">
      <c r="E90" s="11"/>
      <c r="F90" s="11"/>
      <c r="I90" s="11"/>
      <c r="J90" s="11"/>
      <c r="M90" s="11"/>
      <c r="N90" s="11"/>
      <c r="Q90" s="11"/>
      <c r="R90" s="11"/>
    </row>
    <row r="91" spans="5:18" ht="12.75">
      <c r="E91" s="11"/>
      <c r="F91" s="11"/>
      <c r="I91" s="11"/>
      <c r="J91" s="11"/>
      <c r="M91" s="11"/>
      <c r="N91" s="11"/>
      <c r="Q91" s="11"/>
      <c r="R91" s="11"/>
    </row>
    <row r="92" spans="5:18" ht="12.75">
      <c r="E92" s="11"/>
      <c r="F92" s="11"/>
      <c r="I92" s="11"/>
      <c r="J92" s="11"/>
      <c r="M92" s="11"/>
      <c r="N92" s="11"/>
      <c r="Q92" s="11"/>
      <c r="R92" s="11"/>
    </row>
    <row r="93" spans="5:18" ht="12.75">
      <c r="E93" s="11"/>
      <c r="F93" s="11"/>
      <c r="I93" s="11"/>
      <c r="J93" s="11"/>
      <c r="M93" s="11"/>
      <c r="N93" s="11"/>
      <c r="Q93" s="11"/>
      <c r="R93" s="11"/>
    </row>
    <row r="94" spans="5:18" ht="12.75">
      <c r="E94" s="11"/>
      <c r="F94" s="11"/>
      <c r="I94" s="11"/>
      <c r="J94" s="11"/>
      <c r="M94" s="11"/>
      <c r="N94" s="11"/>
      <c r="Q94" s="11"/>
      <c r="R94" s="11"/>
    </row>
    <row r="95" spans="5:18" ht="12.75">
      <c r="E95" s="11"/>
      <c r="F95" s="11"/>
      <c r="I95" s="11"/>
      <c r="J95" s="11"/>
      <c r="M95" s="11"/>
      <c r="N95" s="11"/>
      <c r="Q95" s="11"/>
      <c r="R95" s="11"/>
    </row>
    <row r="96" spans="5:18" ht="12.75">
      <c r="E96" s="11"/>
      <c r="F96" s="11"/>
      <c r="I96" s="11"/>
      <c r="J96" s="11"/>
      <c r="M96" s="11"/>
      <c r="N96" s="11"/>
      <c r="Q96" s="11"/>
      <c r="R96" s="11"/>
    </row>
    <row r="97" spans="5:18" ht="12.75">
      <c r="E97" s="11"/>
      <c r="F97" s="11"/>
      <c r="I97" s="11"/>
      <c r="J97" s="11"/>
      <c r="M97" s="11"/>
      <c r="N97" s="11"/>
      <c r="Q97" s="11"/>
      <c r="R97" s="11"/>
    </row>
    <row r="98" spans="5:18" ht="12.75">
      <c r="E98" s="11"/>
      <c r="F98" s="11"/>
      <c r="I98" s="11"/>
      <c r="J98" s="11"/>
      <c r="M98" s="11"/>
      <c r="N98" s="11"/>
      <c r="Q98" s="11"/>
      <c r="R98" s="11"/>
    </row>
    <row r="99" spans="5:18" ht="12.75">
      <c r="E99" s="11"/>
      <c r="F99" s="11"/>
      <c r="I99" s="11"/>
      <c r="J99" s="11"/>
      <c r="M99" s="11"/>
      <c r="N99" s="11"/>
      <c r="Q99" s="11"/>
      <c r="R99" s="11"/>
    </row>
    <row r="100" spans="5:18" ht="12.75">
      <c r="E100" s="11"/>
      <c r="F100" s="11"/>
      <c r="I100" s="11"/>
      <c r="J100" s="11"/>
      <c r="M100" s="11"/>
      <c r="N100" s="11"/>
      <c r="Q100" s="11"/>
      <c r="R100" s="11"/>
    </row>
    <row r="101" spans="5:18" ht="12.75">
      <c r="E101" s="11"/>
      <c r="F101" s="11"/>
      <c r="I101" s="11"/>
      <c r="J101" s="11"/>
      <c r="M101" s="11"/>
      <c r="N101" s="11"/>
      <c r="Q101" s="11"/>
      <c r="R101" s="11"/>
    </row>
    <row r="102" spans="5:18" ht="12.75">
      <c r="E102" s="11"/>
      <c r="F102" s="11"/>
      <c r="I102" s="11"/>
      <c r="J102" s="11"/>
      <c r="M102" s="11"/>
      <c r="N102" s="11"/>
      <c r="Q102" s="11"/>
      <c r="R102" s="11"/>
    </row>
    <row r="103" spans="5:18" ht="12.75">
      <c r="E103" s="11"/>
      <c r="F103" s="11"/>
      <c r="I103" s="11"/>
      <c r="J103" s="11"/>
      <c r="M103" s="11"/>
      <c r="N103" s="11"/>
      <c r="Q103" s="11"/>
      <c r="R103" s="11"/>
    </row>
    <row r="104" spans="5:18" ht="12.75">
      <c r="E104" s="11"/>
      <c r="F104" s="11"/>
      <c r="I104" s="11"/>
      <c r="J104" s="11"/>
      <c r="M104" s="11"/>
      <c r="N104" s="11"/>
      <c r="Q104" s="11"/>
      <c r="R104" s="11"/>
    </row>
    <row r="105" spans="5:18" ht="12.75">
      <c r="E105" s="11"/>
      <c r="F105" s="11"/>
      <c r="I105" s="11"/>
      <c r="J105" s="11"/>
      <c r="M105" s="11"/>
      <c r="N105" s="11"/>
      <c r="Q105" s="11"/>
      <c r="R105" s="11"/>
    </row>
    <row r="106" spans="5:18" ht="12.75">
      <c r="E106" s="11"/>
      <c r="F106" s="11"/>
      <c r="I106" s="11"/>
      <c r="J106" s="11"/>
      <c r="M106" s="11"/>
      <c r="N106" s="11"/>
      <c r="Q106" s="11"/>
      <c r="R106" s="11"/>
    </row>
    <row r="107" spans="5:18" ht="12.75">
      <c r="E107" s="11"/>
      <c r="F107" s="11"/>
      <c r="I107" s="11"/>
      <c r="J107" s="11"/>
      <c r="M107" s="11"/>
      <c r="N107" s="11"/>
      <c r="Q107" s="11"/>
      <c r="R107" s="11"/>
    </row>
    <row r="108" spans="5:18" ht="12.75">
      <c r="E108" s="11"/>
      <c r="F108" s="11"/>
      <c r="I108" s="11"/>
      <c r="J108" s="11"/>
      <c r="M108" s="11"/>
      <c r="N108" s="11"/>
      <c r="Q108" s="11"/>
      <c r="R108" s="11"/>
    </row>
    <row r="109" spans="5:18" ht="12.75">
      <c r="E109" s="11"/>
      <c r="F109" s="11"/>
      <c r="I109" s="11"/>
      <c r="J109" s="11"/>
      <c r="M109" s="11"/>
      <c r="N109" s="11"/>
      <c r="Q109" s="11"/>
      <c r="R109" s="11"/>
    </row>
    <row r="110" spans="5:18" ht="12.75">
      <c r="E110" s="11"/>
      <c r="F110" s="11"/>
      <c r="I110" s="11"/>
      <c r="J110" s="11"/>
      <c r="M110" s="11"/>
      <c r="N110" s="11"/>
      <c r="Q110" s="11"/>
      <c r="R110" s="11"/>
    </row>
    <row r="111" spans="5:18" ht="12.75">
      <c r="E111" s="11"/>
      <c r="F111" s="11"/>
      <c r="I111" s="11"/>
      <c r="J111" s="11"/>
      <c r="M111" s="11"/>
      <c r="N111" s="11"/>
      <c r="Q111" s="11"/>
      <c r="R111" s="11"/>
    </row>
    <row r="112" spans="5:18" ht="12.75">
      <c r="E112" s="11"/>
      <c r="F112" s="11"/>
      <c r="I112" s="11"/>
      <c r="J112" s="11"/>
      <c r="M112" s="11"/>
      <c r="N112" s="11"/>
      <c r="Q112" s="11"/>
      <c r="R112" s="11"/>
    </row>
    <row r="113" spans="5:18" ht="12.75">
      <c r="E113" s="11"/>
      <c r="F113" s="11"/>
      <c r="I113" s="11"/>
      <c r="J113" s="11"/>
      <c r="M113" s="11"/>
      <c r="N113" s="11"/>
      <c r="Q113" s="11"/>
      <c r="R113" s="11"/>
    </row>
    <row r="114" spans="5:18" ht="12.75">
      <c r="E114" s="11"/>
      <c r="F114" s="11"/>
      <c r="I114" s="11"/>
      <c r="J114" s="11"/>
      <c r="M114" s="11"/>
      <c r="N114" s="11"/>
      <c r="Q114" s="11"/>
      <c r="R114" s="11"/>
    </row>
    <row r="115" spans="5:18" ht="12.75">
      <c r="E115" s="11"/>
      <c r="F115" s="11"/>
      <c r="I115" s="11"/>
      <c r="J115" s="11"/>
      <c r="M115" s="11"/>
      <c r="N115" s="11"/>
      <c r="Q115" s="11"/>
      <c r="R115" s="11"/>
    </row>
    <row r="116" spans="5:18" ht="12.75">
      <c r="E116" s="11"/>
      <c r="F116" s="11"/>
      <c r="I116" s="11"/>
      <c r="J116" s="11"/>
      <c r="M116" s="11"/>
      <c r="N116" s="11"/>
      <c r="Q116" s="11"/>
      <c r="R116" s="11"/>
    </row>
    <row r="117" spans="5:18" ht="12.75">
      <c r="E117" s="11"/>
      <c r="F117" s="11"/>
      <c r="I117" s="11"/>
      <c r="J117" s="11"/>
      <c r="M117" s="11"/>
      <c r="N117" s="11"/>
      <c r="Q117" s="11"/>
      <c r="R117" s="11"/>
    </row>
    <row r="118" spans="5:18" ht="12.75">
      <c r="E118" s="11"/>
      <c r="F118" s="11"/>
      <c r="I118" s="11"/>
      <c r="J118" s="11"/>
      <c r="M118" s="11"/>
      <c r="N118" s="11"/>
      <c r="Q118" s="11"/>
      <c r="R118" s="11"/>
    </row>
    <row r="119" spans="5:18" ht="12.75">
      <c r="E119" s="11"/>
      <c r="F119" s="11"/>
      <c r="I119" s="11"/>
      <c r="J119" s="11"/>
      <c r="M119" s="11"/>
      <c r="N119" s="11"/>
      <c r="Q119" s="11"/>
      <c r="R119" s="11"/>
    </row>
    <row r="120" spans="5:18" ht="12.75">
      <c r="E120" s="11"/>
      <c r="F120" s="11"/>
      <c r="I120" s="11"/>
      <c r="J120" s="11"/>
      <c r="M120" s="11"/>
      <c r="N120" s="11"/>
      <c r="Q120" s="11"/>
      <c r="R120" s="11"/>
    </row>
    <row r="121" spans="5:18" ht="12.75">
      <c r="E121" s="11"/>
      <c r="F121" s="11"/>
      <c r="I121" s="11"/>
      <c r="J121" s="11"/>
      <c r="M121" s="11"/>
      <c r="N121" s="11"/>
      <c r="Q121" s="11"/>
      <c r="R121" s="11"/>
    </row>
    <row r="122" spans="5:18" ht="12.75">
      <c r="E122" s="11"/>
      <c r="F122" s="11"/>
      <c r="I122" s="11"/>
      <c r="J122" s="11"/>
      <c r="M122" s="11"/>
      <c r="N122" s="11"/>
      <c r="Q122" s="11"/>
      <c r="R122" s="11"/>
    </row>
    <row r="123" spans="5:18" ht="12.75">
      <c r="E123" s="11"/>
      <c r="F123" s="11"/>
      <c r="I123" s="11"/>
      <c r="J123" s="11"/>
      <c r="M123" s="11"/>
      <c r="N123" s="11"/>
      <c r="Q123" s="11"/>
      <c r="R123" s="11"/>
    </row>
    <row r="124" spans="5:18" ht="12.75">
      <c r="E124" s="11"/>
      <c r="F124" s="11"/>
      <c r="I124" s="11"/>
      <c r="J124" s="11"/>
      <c r="M124" s="11"/>
      <c r="N124" s="11"/>
      <c r="Q124" s="11"/>
      <c r="R124" s="11"/>
    </row>
    <row r="125" spans="5:18" ht="12.75">
      <c r="E125" s="11"/>
      <c r="F125" s="11"/>
      <c r="I125" s="11"/>
      <c r="J125" s="11"/>
      <c r="M125" s="11"/>
      <c r="N125" s="11"/>
      <c r="Q125" s="11"/>
      <c r="R125" s="11"/>
    </row>
    <row r="126" spans="5:18" ht="12.75">
      <c r="E126" s="11"/>
      <c r="F126" s="11"/>
      <c r="I126" s="11"/>
      <c r="J126" s="11"/>
      <c r="M126" s="11"/>
      <c r="N126" s="11"/>
      <c r="Q126" s="11"/>
      <c r="R126" s="11"/>
    </row>
    <row r="127" spans="5:18" ht="12.75">
      <c r="E127" s="11"/>
      <c r="F127" s="11"/>
      <c r="I127" s="11"/>
      <c r="J127" s="11"/>
      <c r="M127" s="11"/>
      <c r="N127" s="11"/>
      <c r="Q127" s="11"/>
      <c r="R127" s="11"/>
    </row>
    <row r="128" spans="5:18" ht="12.75">
      <c r="E128" s="11"/>
      <c r="F128" s="11"/>
      <c r="I128" s="11"/>
      <c r="J128" s="11"/>
      <c r="M128" s="11"/>
      <c r="N128" s="11"/>
      <c r="Q128" s="11"/>
      <c r="R128" s="11"/>
    </row>
    <row r="129" spans="5:18" ht="12.75">
      <c r="E129" s="11"/>
      <c r="F129" s="11"/>
      <c r="I129" s="11"/>
      <c r="J129" s="11"/>
      <c r="M129" s="11"/>
      <c r="N129" s="11"/>
      <c r="Q129" s="11"/>
      <c r="R129" s="11"/>
    </row>
    <row r="130" spans="5:18" ht="12.75">
      <c r="E130" s="11"/>
      <c r="F130" s="11"/>
      <c r="I130" s="11"/>
      <c r="J130" s="11"/>
      <c r="M130" s="11"/>
      <c r="N130" s="11"/>
      <c r="Q130" s="11"/>
      <c r="R130" s="11"/>
    </row>
    <row r="131" spans="5:18" ht="12.75">
      <c r="E131" s="11"/>
      <c r="F131" s="11"/>
      <c r="I131" s="11"/>
      <c r="J131" s="11"/>
      <c r="M131" s="11"/>
      <c r="N131" s="11"/>
      <c r="Q131" s="11"/>
      <c r="R131" s="11"/>
    </row>
    <row r="132" spans="5:18" ht="12.75">
      <c r="E132" s="11"/>
      <c r="F132" s="11"/>
      <c r="I132" s="11"/>
      <c r="J132" s="11"/>
      <c r="M132" s="11"/>
      <c r="N132" s="11"/>
      <c r="Q132" s="11"/>
      <c r="R132" s="11"/>
    </row>
    <row r="133" spans="5:18" ht="12.75">
      <c r="E133" s="11"/>
      <c r="F133" s="11"/>
      <c r="I133" s="11"/>
      <c r="J133" s="11"/>
      <c r="M133" s="11"/>
      <c r="N133" s="11"/>
      <c r="Q133" s="11"/>
      <c r="R133" s="11"/>
    </row>
    <row r="134" spans="5:18" ht="12.75">
      <c r="E134" s="11"/>
      <c r="F134" s="11"/>
      <c r="I134" s="11"/>
      <c r="J134" s="11"/>
      <c r="M134" s="11"/>
      <c r="N134" s="11"/>
      <c r="Q134" s="11"/>
      <c r="R134" s="11"/>
    </row>
    <row r="135" spans="5:18" ht="12.75">
      <c r="E135" s="11"/>
      <c r="F135" s="11"/>
      <c r="I135" s="11"/>
      <c r="J135" s="11"/>
      <c r="M135" s="11"/>
      <c r="N135" s="11"/>
      <c r="Q135" s="11"/>
      <c r="R135" s="11"/>
    </row>
    <row r="136" spans="5:18" ht="12.75">
      <c r="E136" s="11"/>
      <c r="F136" s="11"/>
      <c r="I136" s="11"/>
      <c r="J136" s="11"/>
      <c r="M136" s="11"/>
      <c r="N136" s="11"/>
      <c r="Q136" s="11"/>
      <c r="R136" s="11"/>
    </row>
    <row r="137" spans="5:18" ht="12.75">
      <c r="E137" s="11"/>
      <c r="F137" s="11"/>
      <c r="I137" s="11"/>
      <c r="J137" s="11"/>
      <c r="M137" s="11"/>
      <c r="N137" s="11"/>
      <c r="Q137" s="11"/>
      <c r="R137" s="11"/>
    </row>
    <row r="138" spans="5:18" ht="12.75">
      <c r="E138" s="11"/>
      <c r="F138" s="11"/>
      <c r="I138" s="11"/>
      <c r="J138" s="11"/>
      <c r="M138" s="11"/>
      <c r="N138" s="11"/>
      <c r="Q138" s="11"/>
      <c r="R138" s="11"/>
    </row>
    <row r="139" spans="5:18" ht="12.75">
      <c r="E139" s="11"/>
      <c r="F139" s="11"/>
      <c r="I139" s="11"/>
      <c r="J139" s="11"/>
      <c r="M139" s="11"/>
      <c r="N139" s="11"/>
      <c r="Q139" s="11"/>
      <c r="R139" s="11"/>
    </row>
    <row r="140" spans="5:18" ht="12.75">
      <c r="E140" s="11"/>
      <c r="F140" s="11"/>
      <c r="I140" s="11"/>
      <c r="J140" s="11"/>
      <c r="M140" s="11"/>
      <c r="N140" s="11"/>
      <c r="Q140" s="11"/>
      <c r="R140" s="11"/>
    </row>
    <row r="141" spans="5:18" ht="12.75">
      <c r="E141" s="11"/>
      <c r="F141" s="11"/>
      <c r="I141" s="11"/>
      <c r="J141" s="11"/>
      <c r="M141" s="11"/>
      <c r="N141" s="11"/>
      <c r="Q141" s="11"/>
      <c r="R141" s="11"/>
    </row>
    <row r="142" spans="5:18" ht="12.75">
      <c r="E142" s="11"/>
      <c r="F142" s="11"/>
      <c r="I142" s="11"/>
      <c r="J142" s="11"/>
      <c r="M142" s="11"/>
      <c r="N142" s="11"/>
      <c r="Q142" s="11"/>
      <c r="R142" s="11"/>
    </row>
    <row r="143" spans="5:18" ht="12.75">
      <c r="E143" s="11"/>
      <c r="F143" s="11"/>
      <c r="I143" s="11"/>
      <c r="J143" s="11"/>
      <c r="M143" s="11"/>
      <c r="N143" s="11"/>
      <c r="Q143" s="11"/>
      <c r="R143" s="11"/>
    </row>
    <row r="144" spans="5:18" ht="12.75">
      <c r="E144" s="11"/>
      <c r="F144" s="11"/>
      <c r="I144" s="11"/>
      <c r="J144" s="11"/>
      <c r="M144" s="11"/>
      <c r="N144" s="11"/>
      <c r="Q144" s="11"/>
      <c r="R144" s="11"/>
    </row>
    <row r="145" spans="5:18" ht="12.75">
      <c r="E145" s="11"/>
      <c r="F145" s="11"/>
      <c r="I145" s="11"/>
      <c r="J145" s="11"/>
      <c r="M145" s="11"/>
      <c r="N145" s="11"/>
      <c r="Q145" s="11"/>
      <c r="R145" s="11"/>
    </row>
    <row r="146" spans="5:18" ht="12.75">
      <c r="E146" s="11"/>
      <c r="F146" s="11"/>
      <c r="I146" s="11"/>
      <c r="J146" s="11"/>
      <c r="M146" s="11"/>
      <c r="N146" s="11"/>
      <c r="Q146" s="11"/>
      <c r="R146" s="11"/>
    </row>
    <row r="147" spans="5:18" ht="12.75">
      <c r="E147" s="11"/>
      <c r="F147" s="11"/>
      <c r="I147" s="11"/>
      <c r="J147" s="11"/>
      <c r="M147" s="11"/>
      <c r="N147" s="11"/>
      <c r="Q147" s="11"/>
      <c r="R147" s="11"/>
    </row>
    <row r="148" spans="5:18" ht="12.75">
      <c r="E148" s="11"/>
      <c r="F148" s="11"/>
      <c r="I148" s="11"/>
      <c r="J148" s="11"/>
      <c r="M148" s="11"/>
      <c r="N148" s="11"/>
      <c r="Q148" s="11"/>
      <c r="R148" s="11"/>
    </row>
    <row r="149" spans="5:18" ht="12.75">
      <c r="E149" s="11"/>
      <c r="F149" s="11"/>
      <c r="I149" s="11"/>
      <c r="J149" s="11"/>
      <c r="M149" s="11"/>
      <c r="N149" s="11"/>
      <c r="Q149" s="11"/>
      <c r="R149" s="11"/>
    </row>
    <row r="150" spans="5:18" ht="12.75">
      <c r="E150" s="11"/>
      <c r="F150" s="11"/>
      <c r="I150" s="11"/>
      <c r="J150" s="11"/>
      <c r="M150" s="11"/>
      <c r="N150" s="11"/>
      <c r="Q150" s="11"/>
      <c r="R150" s="11"/>
    </row>
    <row r="151" spans="5:18" ht="12.75">
      <c r="E151" s="11"/>
      <c r="F151" s="11"/>
      <c r="I151" s="11"/>
      <c r="J151" s="11"/>
      <c r="M151" s="11"/>
      <c r="N151" s="11"/>
      <c r="Q151" s="11"/>
      <c r="R151" s="11"/>
    </row>
  </sheetData>
  <sheetProtection/>
  <mergeCells count="6">
    <mergeCell ref="P6:R6"/>
    <mergeCell ref="L6:N6"/>
    <mergeCell ref="E1:F1"/>
    <mergeCell ref="H1:I1"/>
    <mergeCell ref="D6:F6"/>
    <mergeCell ref="H6:J6"/>
  </mergeCells>
  <dataValidations count="2">
    <dataValidation type="decimal" allowBlank="1" showInputMessage="1" showErrorMessage="1" errorTitle="LAPS" error="The number of laps is not within the limits set at the top of this sheet. Either correct the entry or reset the parameters" sqref="L8:L26 E8:E77 M8:M77 I8:I77 Q8:Q77">
      <formula1>$E$3</formula1>
      <formula2>$F$3</formula2>
    </dataValidation>
    <dataValidation type="decimal" allowBlank="1" showInputMessage="1" showErrorMessage="1" errorTitle="LAP TIME" error="The lap time is not within the limits set at the top of this sheet. Either correct the entry or reset the parameters" sqref="P8:P26 R8:R77 F8:F77 J8:J77 N8:N77">
      <formula1>$H$3</formula1>
      <formula2>$I$3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10.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t="s">
        <v>78</v>
      </c>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t="s">
        <v>71</v>
      </c>
      <c r="C6" s="15"/>
      <c r="D6" s="32"/>
      <c r="E6" s="32"/>
      <c r="F6" s="32"/>
      <c r="G6" s="32"/>
      <c r="H6" s="32"/>
      <c r="I6" s="32"/>
      <c r="J6" s="32"/>
      <c r="K6" s="32"/>
      <c r="L6" s="53">
        <f aca="true" t="shared" si="0" ref="L6:L26">SUM(D6,F6,H6,J6)</f>
        <v>0</v>
      </c>
      <c r="M6" s="54">
        <f aca="true" t="shared" si="1" ref="M6:M26">IF(COUNT(D6,F6,H6,J6)=4,MINA(D6,F6,H6,J6),0)</f>
        <v>0</v>
      </c>
      <c r="N6" s="54">
        <f aca="true" t="shared" si="2" ref="N6:N26">SUM(L6-M6)</f>
        <v>0</v>
      </c>
      <c r="O6" s="54">
        <f aca="true" t="shared" si="3" ref="O6:O26">MAX(D6,F6,H6,J6)</f>
        <v>0</v>
      </c>
      <c r="P6" s="54">
        <f aca="true" t="shared" si="4" ref="P6:P26">MIN(E6,G6,I6,K6)</f>
        <v>0</v>
      </c>
      <c r="Q6" s="54"/>
      <c r="R6" s="54"/>
      <c r="S6" s="53">
        <v>0</v>
      </c>
      <c r="T6" s="54"/>
      <c r="U6" s="54">
        <f aca="true" t="shared" si="5" ref="U6:U26">MAX(O6,S6)</f>
        <v>0</v>
      </c>
      <c r="V6" s="54">
        <f aca="true" t="shared" si="6" ref="V6:V26">MIN(P6,T6)</f>
        <v>0</v>
      </c>
      <c r="W6" s="55">
        <f aca="true" t="shared" si="7" ref="W6:W26">IF(V6&lt;&gt;0,SUM($X$3/V6*12),"")</f>
      </c>
      <c r="X6" s="55">
        <f aca="true" t="shared" si="8" ref="X6:X26">IF(V6&lt;&gt;0,SUM(3600/V6*$X$3/5280),"")</f>
      </c>
    </row>
    <row r="7" spans="1:24" ht="15" thickBot="1">
      <c r="A7" s="64"/>
      <c r="B7" s="30" t="s">
        <v>62</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f t="shared" si="7"/>
      </c>
      <c r="X7" s="55">
        <f t="shared" si="8"/>
      </c>
    </row>
    <row r="8" spans="1:24" ht="15" thickBot="1">
      <c r="A8" s="64"/>
      <c r="B8" s="30" t="s">
        <v>59</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f t="shared" si="7"/>
      </c>
      <c r="X8" s="55">
        <f t="shared" si="8"/>
      </c>
    </row>
    <row r="9" spans="1:24" ht="15" thickBot="1">
      <c r="A9" s="64"/>
      <c r="B9" s="30" t="s">
        <v>80</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f t="shared" si="7"/>
      </c>
      <c r="X9" s="55">
        <f t="shared" si="8"/>
      </c>
    </row>
    <row r="10" spans="1:24" ht="15" thickBot="1">
      <c r="A10" s="64"/>
      <c r="B10" s="30" t="s">
        <v>69</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f t="shared" si="7"/>
      </c>
      <c r="X10" s="55">
        <f t="shared" si="8"/>
      </c>
    </row>
    <row r="11" spans="1:24" ht="15" thickBot="1">
      <c r="A11" s="64"/>
      <c r="B11" s="30" t="s">
        <v>76</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f t="shared" si="7"/>
      </c>
      <c r="X11" s="55">
        <f t="shared" si="8"/>
      </c>
    </row>
    <row r="12" spans="1:24" ht="15" thickBot="1">
      <c r="A12" s="64"/>
      <c r="B12" s="30" t="s">
        <v>66</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f t="shared" si="7"/>
      </c>
      <c r="X12" s="55">
        <f t="shared" si="8"/>
      </c>
    </row>
    <row r="13" spans="1:24" ht="15" thickBot="1">
      <c r="A13" s="64"/>
      <c r="B13" s="30" t="s">
        <v>72</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f t="shared" si="7"/>
      </c>
      <c r="X13" s="55">
        <f t="shared" si="8"/>
      </c>
    </row>
    <row r="14" spans="1:24" ht="15" thickBot="1">
      <c r="A14" s="64"/>
      <c r="B14" s="30" t="s">
        <v>65</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f t="shared" si="7"/>
      </c>
      <c r="X14" s="55">
        <f t="shared" si="8"/>
      </c>
    </row>
    <row r="15" spans="1:24" ht="15" thickBot="1">
      <c r="A15" s="64"/>
      <c r="B15" s="30" t="s">
        <v>67</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f t="shared" si="7"/>
      </c>
      <c r="X15" s="55">
        <f t="shared" si="8"/>
      </c>
    </row>
    <row r="16" spans="1:24" ht="15" thickBot="1">
      <c r="A16" s="64"/>
      <c r="B16" s="30" t="s">
        <v>61</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f t="shared" si="7"/>
      </c>
      <c r="X16" s="55">
        <f t="shared" si="8"/>
      </c>
    </row>
    <row r="17" spans="1:24" ht="15" thickBot="1">
      <c r="A17" s="64"/>
      <c r="B17" s="30" t="s">
        <v>70</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f t="shared" si="7"/>
      </c>
      <c r="X17" s="55">
        <f t="shared" si="8"/>
      </c>
    </row>
    <row r="18" spans="1:24" ht="15" thickBot="1">
      <c r="A18" s="64"/>
      <c r="B18" s="30" t="s">
        <v>68</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f t="shared" si="7"/>
      </c>
      <c r="X18" s="55">
        <f t="shared" si="8"/>
      </c>
    </row>
    <row r="19" spans="1:24" ht="15" thickBot="1">
      <c r="A19" s="64"/>
      <c r="B19" s="30" t="s">
        <v>60</v>
      </c>
      <c r="C19" s="15"/>
      <c r="D19" s="32"/>
      <c r="E19" s="32"/>
      <c r="F19" s="32"/>
      <c r="G19" s="32"/>
      <c r="H19" s="32"/>
      <c r="I19" s="32"/>
      <c r="J19" s="32"/>
      <c r="K19" s="32"/>
      <c r="L19" s="53">
        <f t="shared" si="0"/>
        <v>0</v>
      </c>
      <c r="M19" s="54">
        <f t="shared" si="1"/>
        <v>0</v>
      </c>
      <c r="N19" s="54">
        <f t="shared" si="2"/>
        <v>0</v>
      </c>
      <c r="O19" s="54">
        <f t="shared" si="3"/>
        <v>0</v>
      </c>
      <c r="P19" s="54">
        <f t="shared" si="4"/>
        <v>0</v>
      </c>
      <c r="Q19" s="54"/>
      <c r="R19" s="54"/>
      <c r="S19" s="53">
        <v>0</v>
      </c>
      <c r="T19" s="54"/>
      <c r="U19" s="54">
        <f t="shared" si="5"/>
        <v>0</v>
      </c>
      <c r="V19" s="54">
        <f t="shared" si="6"/>
        <v>0</v>
      </c>
      <c r="W19" s="55">
        <f t="shared" si="7"/>
      </c>
      <c r="X19" s="55">
        <f t="shared" si="8"/>
      </c>
    </row>
    <row r="20" spans="1:24" ht="15" thickBot="1">
      <c r="A20" s="64"/>
      <c r="B20" s="30" t="s">
        <v>75</v>
      </c>
      <c r="C20" s="15"/>
      <c r="D20" s="32"/>
      <c r="E20" s="32"/>
      <c r="F20" s="32"/>
      <c r="G20" s="32"/>
      <c r="H20" s="32"/>
      <c r="I20" s="32"/>
      <c r="J20" s="32"/>
      <c r="K20" s="32"/>
      <c r="L20" s="53">
        <f t="shared" si="0"/>
        <v>0</v>
      </c>
      <c r="M20" s="54">
        <f t="shared" si="1"/>
        <v>0</v>
      </c>
      <c r="N20" s="54">
        <f t="shared" si="2"/>
        <v>0</v>
      </c>
      <c r="O20" s="54">
        <f t="shared" si="3"/>
        <v>0</v>
      </c>
      <c r="P20" s="54">
        <f t="shared" si="4"/>
        <v>0</v>
      </c>
      <c r="Q20" s="54"/>
      <c r="R20" s="54"/>
      <c r="S20" s="53">
        <v>0</v>
      </c>
      <c r="T20" s="54"/>
      <c r="U20" s="54">
        <f t="shared" si="5"/>
        <v>0</v>
      </c>
      <c r="V20" s="54">
        <f t="shared" si="6"/>
        <v>0</v>
      </c>
      <c r="W20" s="55">
        <f t="shared" si="7"/>
      </c>
      <c r="X20" s="55">
        <f t="shared" si="8"/>
      </c>
    </row>
    <row r="21" spans="1:24" ht="15" thickBot="1">
      <c r="A21" s="64"/>
      <c r="B21" s="30" t="s">
        <v>74</v>
      </c>
      <c r="C21" s="15"/>
      <c r="D21" s="32"/>
      <c r="E21" s="32"/>
      <c r="F21" s="32"/>
      <c r="G21" s="32"/>
      <c r="H21" s="32"/>
      <c r="I21" s="32"/>
      <c r="J21" s="32"/>
      <c r="K21" s="32"/>
      <c r="L21" s="53">
        <f t="shared" si="0"/>
        <v>0</v>
      </c>
      <c r="M21" s="54">
        <f t="shared" si="1"/>
        <v>0</v>
      </c>
      <c r="N21" s="54">
        <f t="shared" si="2"/>
        <v>0</v>
      </c>
      <c r="O21" s="54">
        <f t="shared" si="3"/>
        <v>0</v>
      </c>
      <c r="P21" s="54">
        <f t="shared" si="4"/>
        <v>0</v>
      </c>
      <c r="Q21" s="54"/>
      <c r="R21" s="54"/>
      <c r="S21" s="53">
        <v>0</v>
      </c>
      <c r="T21" s="54"/>
      <c r="U21" s="54">
        <f t="shared" si="5"/>
        <v>0</v>
      </c>
      <c r="V21" s="54">
        <f t="shared" si="6"/>
        <v>0</v>
      </c>
      <c r="W21" s="55">
        <f t="shared" si="7"/>
      </c>
      <c r="X21" s="55">
        <f t="shared" si="8"/>
      </c>
    </row>
    <row r="22" spans="1:24" ht="15" thickBot="1">
      <c r="A22" s="64"/>
      <c r="B22" s="30" t="s">
        <v>73</v>
      </c>
      <c r="C22" s="15"/>
      <c r="D22" s="32"/>
      <c r="E22" s="32"/>
      <c r="F22" s="32"/>
      <c r="G22" s="32"/>
      <c r="H22" s="32"/>
      <c r="I22" s="32"/>
      <c r="J22" s="32"/>
      <c r="K22" s="32"/>
      <c r="L22" s="53">
        <f t="shared" si="0"/>
        <v>0</v>
      </c>
      <c r="M22" s="54">
        <f t="shared" si="1"/>
        <v>0</v>
      </c>
      <c r="N22" s="54">
        <f t="shared" si="2"/>
        <v>0</v>
      </c>
      <c r="O22" s="54">
        <f t="shared" si="3"/>
        <v>0</v>
      </c>
      <c r="P22" s="54">
        <f t="shared" si="4"/>
        <v>0</v>
      </c>
      <c r="Q22" s="54"/>
      <c r="R22" s="54"/>
      <c r="S22" s="53">
        <v>0</v>
      </c>
      <c r="T22" s="54"/>
      <c r="U22" s="54">
        <f t="shared" si="5"/>
        <v>0</v>
      </c>
      <c r="V22" s="54">
        <f t="shared" si="6"/>
        <v>0</v>
      </c>
      <c r="W22" s="55">
        <f t="shared" si="7"/>
      </c>
      <c r="X22" s="55">
        <f t="shared" si="8"/>
      </c>
    </row>
    <row r="23" spans="1:24" ht="15" thickBot="1">
      <c r="A23" s="64"/>
      <c r="B23" s="30" t="s">
        <v>77</v>
      </c>
      <c r="C23" s="15"/>
      <c r="D23" s="32"/>
      <c r="E23" s="32"/>
      <c r="F23" s="32"/>
      <c r="G23" s="32"/>
      <c r="H23" s="32"/>
      <c r="I23" s="32"/>
      <c r="J23" s="32"/>
      <c r="K23" s="32"/>
      <c r="L23" s="53">
        <f t="shared" si="0"/>
        <v>0</v>
      </c>
      <c r="M23" s="54">
        <f t="shared" si="1"/>
        <v>0</v>
      </c>
      <c r="N23" s="54">
        <f t="shared" si="2"/>
        <v>0</v>
      </c>
      <c r="O23" s="54">
        <f t="shared" si="3"/>
        <v>0</v>
      </c>
      <c r="P23" s="54">
        <f t="shared" si="4"/>
        <v>0</v>
      </c>
      <c r="Q23" s="54"/>
      <c r="R23" s="54"/>
      <c r="S23" s="53">
        <v>0</v>
      </c>
      <c r="T23" s="54"/>
      <c r="U23" s="54">
        <f t="shared" si="5"/>
        <v>0</v>
      </c>
      <c r="V23" s="54">
        <f t="shared" si="6"/>
        <v>0</v>
      </c>
      <c r="W23" s="55">
        <f t="shared" si="7"/>
      </c>
      <c r="X23" s="55">
        <f t="shared" si="8"/>
      </c>
    </row>
    <row r="24" spans="1:24" ht="15" thickBot="1">
      <c r="A24" s="64"/>
      <c r="B24" s="30" t="s">
        <v>64</v>
      </c>
      <c r="C24" s="15"/>
      <c r="D24" s="32"/>
      <c r="E24" s="32"/>
      <c r="F24" s="32"/>
      <c r="G24" s="32"/>
      <c r="H24" s="32"/>
      <c r="I24" s="32"/>
      <c r="J24" s="32"/>
      <c r="K24" s="32"/>
      <c r="L24" s="53">
        <f t="shared" si="0"/>
        <v>0</v>
      </c>
      <c r="M24" s="54">
        <f t="shared" si="1"/>
        <v>0</v>
      </c>
      <c r="N24" s="54">
        <f t="shared" si="2"/>
        <v>0</v>
      </c>
      <c r="O24" s="54">
        <f t="shared" si="3"/>
        <v>0</v>
      </c>
      <c r="P24" s="54">
        <f t="shared" si="4"/>
        <v>0</v>
      </c>
      <c r="Q24" s="54"/>
      <c r="R24" s="54"/>
      <c r="S24" s="53">
        <v>0</v>
      </c>
      <c r="T24" s="54"/>
      <c r="U24" s="54">
        <f t="shared" si="5"/>
        <v>0</v>
      </c>
      <c r="V24" s="54">
        <f t="shared" si="6"/>
        <v>0</v>
      </c>
      <c r="W24" s="55">
        <f t="shared" si="7"/>
      </c>
      <c r="X24" s="55">
        <f t="shared" si="8"/>
      </c>
    </row>
    <row r="25" spans="1:24" ht="15" thickBot="1">
      <c r="A25" s="64"/>
      <c r="B25" s="30" t="s">
        <v>63</v>
      </c>
      <c r="C25" s="15"/>
      <c r="D25" s="32"/>
      <c r="E25" s="32"/>
      <c r="F25" s="32"/>
      <c r="G25" s="32"/>
      <c r="H25" s="32"/>
      <c r="I25" s="32"/>
      <c r="J25" s="32"/>
      <c r="K25" s="32"/>
      <c r="L25" s="53">
        <f t="shared" si="0"/>
        <v>0</v>
      </c>
      <c r="M25" s="54">
        <f t="shared" si="1"/>
        <v>0</v>
      </c>
      <c r="N25" s="54">
        <f t="shared" si="2"/>
        <v>0</v>
      </c>
      <c r="O25" s="54">
        <f t="shared" si="3"/>
        <v>0</v>
      </c>
      <c r="P25" s="54">
        <f t="shared" si="4"/>
        <v>0</v>
      </c>
      <c r="Q25" s="54"/>
      <c r="R25" s="54"/>
      <c r="S25" s="53">
        <v>0</v>
      </c>
      <c r="T25" s="54"/>
      <c r="U25" s="54">
        <f t="shared" si="5"/>
        <v>0</v>
      </c>
      <c r="V25" s="54">
        <f t="shared" si="6"/>
        <v>0</v>
      </c>
      <c r="W25" s="55">
        <f t="shared" si="7"/>
      </c>
      <c r="X25" s="55">
        <f t="shared" si="8"/>
      </c>
    </row>
    <row r="26" spans="1:24" ht="15">
      <c r="A26" s="64"/>
      <c r="B26" s="30" t="s">
        <v>79</v>
      </c>
      <c r="C26" s="15"/>
      <c r="D26" s="32"/>
      <c r="E26" s="32"/>
      <c r="F26" s="32"/>
      <c r="G26" s="32"/>
      <c r="H26" s="32"/>
      <c r="I26" s="32"/>
      <c r="J26" s="32"/>
      <c r="K26" s="32"/>
      <c r="L26" s="53">
        <f t="shared" si="0"/>
        <v>0</v>
      </c>
      <c r="M26" s="54">
        <f t="shared" si="1"/>
        <v>0</v>
      </c>
      <c r="N26" s="54">
        <f t="shared" si="2"/>
        <v>0</v>
      </c>
      <c r="O26" s="54">
        <f t="shared" si="3"/>
        <v>0</v>
      </c>
      <c r="P26" s="54">
        <f t="shared" si="4"/>
        <v>0</v>
      </c>
      <c r="Q26" s="54"/>
      <c r="R26" s="54"/>
      <c r="S26" s="53">
        <v>0</v>
      </c>
      <c r="T26" s="54"/>
      <c r="U26" s="54">
        <f t="shared" si="5"/>
        <v>0</v>
      </c>
      <c r="V26" s="54">
        <f t="shared" si="6"/>
        <v>0</v>
      </c>
      <c r="W26" s="55">
        <f t="shared" si="7"/>
      </c>
      <c r="X26" s="55">
        <f t="shared" si="8"/>
      </c>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20"/>
  </sheetPr>
  <dimension ref="B2:Z501"/>
  <sheetViews>
    <sheetView zoomScale="87" zoomScaleNormal="87" workbookViewId="0" topLeftCell="A1">
      <selection activeCell="F10" sqref="F10"/>
    </sheetView>
  </sheetViews>
  <sheetFormatPr defaultColWidth="9.140625" defaultRowHeight="12.75"/>
  <cols>
    <col min="1" max="1" width="1.28515625" style="14" customWidth="1"/>
    <col min="2" max="2" width="4.57421875" style="14" customWidth="1"/>
    <col min="3" max="3" width="15.28125" style="14" customWidth="1"/>
    <col min="4" max="4" width="10.28125" style="14" customWidth="1"/>
    <col min="5" max="12" width="9.140625" style="14" customWidth="1"/>
    <col min="13" max="14" width="9.140625" style="14" hidden="1" customWidth="1"/>
    <col min="15" max="15" width="9.140625" style="14" customWidth="1"/>
    <col min="16" max="16" width="9.140625" style="14" hidden="1" customWidth="1"/>
    <col min="17" max="17" width="4.140625" style="14" customWidth="1"/>
    <col min="18" max="18" width="8.140625" style="14" customWidth="1"/>
    <col min="19" max="19" width="4.28125" style="14" customWidth="1"/>
    <col min="20" max="20" width="4.421875" style="14" customWidth="1"/>
    <col min="21" max="21" width="7.421875" style="14" customWidth="1"/>
    <col min="22" max="22" width="7.7109375" style="14" customWidth="1"/>
    <col min="23" max="24" width="9.140625" style="14" customWidth="1"/>
    <col min="25" max="25" width="9.28125" style="14" customWidth="1"/>
    <col min="26" max="26" width="9.140625" style="14" hidden="1" customWidth="1"/>
    <col min="27" max="16384" width="9.140625" style="14" customWidth="1"/>
  </cols>
  <sheetData>
    <row r="1" ht="8.25" customHeight="1" thickBot="1"/>
    <row r="2" spans="2:26" ht="15" thickTop="1">
      <c r="B2" s="83"/>
      <c r="C2" s="135">
        <v>40422</v>
      </c>
      <c r="D2" s="84" t="s">
        <v>116</v>
      </c>
      <c r="E2" s="85"/>
      <c r="F2" s="85"/>
      <c r="G2" s="86"/>
      <c r="H2" s="86"/>
      <c r="I2" s="87"/>
      <c r="J2" s="87"/>
      <c r="K2" s="118"/>
      <c r="L2" s="118"/>
      <c r="M2" s="88" t="s">
        <v>1</v>
      </c>
      <c r="N2" s="88" t="s">
        <v>1</v>
      </c>
      <c r="O2" s="88" t="s">
        <v>1</v>
      </c>
      <c r="P2" s="88" t="s">
        <v>1</v>
      </c>
      <c r="Q2" s="88" t="s">
        <v>106</v>
      </c>
      <c r="R2" s="89" t="s">
        <v>2</v>
      </c>
      <c r="S2" s="90" t="s">
        <v>4</v>
      </c>
      <c r="T2" s="90" t="s">
        <v>4</v>
      </c>
      <c r="U2" s="88" t="s">
        <v>4</v>
      </c>
      <c r="V2" s="88" t="s">
        <v>4</v>
      </c>
      <c r="W2" s="88" t="s">
        <v>3</v>
      </c>
      <c r="X2" s="89" t="s">
        <v>2</v>
      </c>
      <c r="Y2" s="91" t="s">
        <v>51</v>
      </c>
      <c r="Z2" s="80">
        <v>127.8</v>
      </c>
    </row>
    <row r="3" spans="2:26" ht="27" thickBot="1">
      <c r="B3" s="92" t="s">
        <v>5</v>
      </c>
      <c r="C3" s="93" t="s">
        <v>6</v>
      </c>
      <c r="D3" s="94" t="s">
        <v>7</v>
      </c>
      <c r="E3" s="95" t="s">
        <v>8</v>
      </c>
      <c r="F3" s="95" t="s">
        <v>9</v>
      </c>
      <c r="G3" s="96" t="s">
        <v>8</v>
      </c>
      <c r="H3" s="96" t="s">
        <v>9</v>
      </c>
      <c r="I3" s="117" t="s">
        <v>8</v>
      </c>
      <c r="J3" s="117" t="s">
        <v>9</v>
      </c>
      <c r="K3" s="119" t="s">
        <v>8</v>
      </c>
      <c r="L3" s="119" t="s">
        <v>9</v>
      </c>
      <c r="M3" s="97" t="s">
        <v>10</v>
      </c>
      <c r="N3" s="97" t="s">
        <v>11</v>
      </c>
      <c r="O3" s="97" t="s">
        <v>13</v>
      </c>
      <c r="P3" s="97" t="s">
        <v>12</v>
      </c>
      <c r="Q3" s="97" t="s">
        <v>107</v>
      </c>
      <c r="R3" s="97" t="s">
        <v>14</v>
      </c>
      <c r="S3" s="97" t="s">
        <v>0</v>
      </c>
      <c r="T3" s="97" t="s">
        <v>15</v>
      </c>
      <c r="U3" s="98" t="s">
        <v>3</v>
      </c>
      <c r="V3" s="98" t="s">
        <v>16</v>
      </c>
      <c r="W3" s="99" t="s">
        <v>17</v>
      </c>
      <c r="X3" s="99" t="s">
        <v>18</v>
      </c>
      <c r="Y3" s="100" t="s">
        <v>53</v>
      </c>
      <c r="Z3" s="81" t="s">
        <v>52</v>
      </c>
    </row>
    <row r="4" spans="2:26" ht="15.75" thickBot="1">
      <c r="B4" s="101">
        <v>1</v>
      </c>
      <c r="C4" s="102" t="s">
        <v>88</v>
      </c>
      <c r="D4" s="113" t="s">
        <v>108</v>
      </c>
      <c r="E4" s="115">
        <v>19.65</v>
      </c>
      <c r="F4" s="116">
        <v>8.37</v>
      </c>
      <c r="G4" s="115">
        <v>20.15</v>
      </c>
      <c r="H4" s="103">
        <v>8.4</v>
      </c>
      <c r="I4" s="103">
        <v>19.8</v>
      </c>
      <c r="J4" s="103">
        <v>8.63</v>
      </c>
      <c r="K4" s="115">
        <v>19.6</v>
      </c>
      <c r="L4" s="116">
        <v>8.55</v>
      </c>
      <c r="M4" s="104">
        <f aca="true" t="shared" si="0" ref="M4:M27">SUM(E4,G4,I4,K4)</f>
        <v>79.19999999999999</v>
      </c>
      <c r="N4" s="104">
        <f aca="true" t="shared" si="1" ref="N4:N27">IF(COUNT(E4,G4,I4,K4)=4,MINA(E4,G4,I4,K4),0)</f>
        <v>19.6</v>
      </c>
      <c r="O4" s="104">
        <f aca="true" t="shared" si="2" ref="O4:O27">SUM(M4-N4)</f>
        <v>59.59999999999999</v>
      </c>
      <c r="P4" s="104">
        <f aca="true" t="shared" si="3" ref="P4:P27">MAX(E4,G4,I4,K4)</f>
        <v>20.15</v>
      </c>
      <c r="Q4" s="122">
        <v>1</v>
      </c>
      <c r="R4" s="104">
        <f aca="true" t="shared" si="4" ref="R4:R27">MIN(F4,H4,J4,L4)</f>
        <v>8.37</v>
      </c>
      <c r="S4" s="126"/>
      <c r="T4" s="104" t="s">
        <v>111</v>
      </c>
      <c r="U4" s="104">
        <v>19.95</v>
      </c>
      <c r="V4" s="104">
        <v>8.3</v>
      </c>
      <c r="W4" s="131">
        <f aca="true" t="shared" si="5" ref="W4:W27">MAX(P4,U4)</f>
        <v>20.15</v>
      </c>
      <c r="X4" s="104">
        <f aca="true" t="shared" si="6" ref="X4:X27">MIN(R4,V4)</f>
        <v>8.3</v>
      </c>
      <c r="Y4" s="106">
        <f aca="true" t="shared" si="7" ref="Y4:Y27">IF(X4&lt;&gt;0,SUM($Z$2/X4*12),"")</f>
        <v>184.77108433734938</v>
      </c>
      <c r="Z4" s="82">
        <f>IF(X4&lt;&gt;0,SUM(3600/X4*$Z$2/5280),"")</f>
        <v>10.498357064622123</v>
      </c>
    </row>
    <row r="5" spans="2:26" ht="15.75" thickBot="1">
      <c r="B5" s="101">
        <v>2</v>
      </c>
      <c r="C5" s="102" t="s">
        <v>89</v>
      </c>
      <c r="D5" s="113" t="s">
        <v>108</v>
      </c>
      <c r="E5" s="103">
        <v>19.55</v>
      </c>
      <c r="F5" s="103">
        <v>8.45</v>
      </c>
      <c r="G5" s="103">
        <v>17.6</v>
      </c>
      <c r="H5" s="116">
        <v>8.12</v>
      </c>
      <c r="I5" s="115">
        <v>20</v>
      </c>
      <c r="J5" s="116">
        <v>8.42</v>
      </c>
      <c r="K5" s="103">
        <v>17.55</v>
      </c>
      <c r="L5" s="103">
        <v>8.85</v>
      </c>
      <c r="M5" s="104">
        <f t="shared" si="0"/>
        <v>74.7</v>
      </c>
      <c r="N5" s="104">
        <f t="shared" si="1"/>
        <v>17.55</v>
      </c>
      <c r="O5" s="104">
        <f t="shared" si="2"/>
        <v>57.150000000000006</v>
      </c>
      <c r="P5" s="104">
        <f t="shared" si="3"/>
        <v>20</v>
      </c>
      <c r="Q5" s="105">
        <v>2</v>
      </c>
      <c r="R5" s="123">
        <f t="shared" si="4"/>
        <v>8.12</v>
      </c>
      <c r="S5" s="125"/>
      <c r="T5" s="104" t="s">
        <v>111</v>
      </c>
      <c r="U5" s="104">
        <v>19.8</v>
      </c>
      <c r="V5" s="104">
        <v>8.27</v>
      </c>
      <c r="W5" s="104">
        <f t="shared" si="5"/>
        <v>20</v>
      </c>
      <c r="X5" s="131">
        <f t="shared" si="6"/>
        <v>8.12</v>
      </c>
      <c r="Y5" s="132">
        <f t="shared" si="7"/>
        <v>188.86699507389164</v>
      </c>
      <c r="Z5" s="82">
        <f aca="true" t="shared" si="8" ref="Z5:Z27">IF(X5&lt;&gt;0,SUM(3600/X5*$Z$2/5280),"")</f>
        <v>10.731079265562023</v>
      </c>
    </row>
    <row r="6" spans="2:26" ht="15.75" thickBot="1">
      <c r="B6" s="101">
        <v>3</v>
      </c>
      <c r="C6" s="102" t="s">
        <v>91</v>
      </c>
      <c r="D6" s="113" t="s">
        <v>108</v>
      </c>
      <c r="E6" s="103">
        <v>16.6</v>
      </c>
      <c r="F6" s="103">
        <v>9.2</v>
      </c>
      <c r="G6" s="103">
        <v>17.7</v>
      </c>
      <c r="H6" s="103">
        <v>9.56</v>
      </c>
      <c r="I6" s="103">
        <v>17.6</v>
      </c>
      <c r="J6" s="103">
        <v>9.34</v>
      </c>
      <c r="K6" s="103">
        <v>16.5</v>
      </c>
      <c r="L6" s="103">
        <v>8.97</v>
      </c>
      <c r="M6" s="104">
        <f t="shared" si="0"/>
        <v>68.4</v>
      </c>
      <c r="N6" s="104">
        <f t="shared" si="1"/>
        <v>16.5</v>
      </c>
      <c r="O6" s="104">
        <f t="shared" si="2"/>
        <v>51.900000000000006</v>
      </c>
      <c r="P6" s="104">
        <f t="shared" si="3"/>
        <v>17.7</v>
      </c>
      <c r="Q6" s="105">
        <v>4</v>
      </c>
      <c r="R6" s="104">
        <f t="shared" si="4"/>
        <v>8.97</v>
      </c>
      <c r="S6" s="128"/>
      <c r="T6" s="104" t="s">
        <v>111</v>
      </c>
      <c r="U6" s="104">
        <v>17.75</v>
      </c>
      <c r="V6" s="104">
        <v>9.3</v>
      </c>
      <c r="W6" s="104">
        <f t="shared" si="5"/>
        <v>17.75</v>
      </c>
      <c r="X6" s="104">
        <f t="shared" si="6"/>
        <v>8.97</v>
      </c>
      <c r="Y6" s="106">
        <f t="shared" si="7"/>
        <v>170.96989966555182</v>
      </c>
      <c r="Z6" s="82">
        <f t="shared" si="8"/>
        <v>9.714198844633625</v>
      </c>
    </row>
    <row r="7" spans="2:26" ht="15.75" thickBot="1">
      <c r="B7" s="101">
        <v>4</v>
      </c>
      <c r="C7" s="102" t="s">
        <v>90</v>
      </c>
      <c r="D7" s="113" t="s">
        <v>108</v>
      </c>
      <c r="E7" s="103">
        <v>17.85</v>
      </c>
      <c r="F7" s="103">
        <v>9.18</v>
      </c>
      <c r="G7" s="103">
        <v>18.5</v>
      </c>
      <c r="H7" s="103">
        <v>9.36</v>
      </c>
      <c r="I7" s="103">
        <v>17.6</v>
      </c>
      <c r="J7" s="103">
        <v>9.07</v>
      </c>
      <c r="K7" s="103">
        <v>17.95</v>
      </c>
      <c r="L7" s="103">
        <v>9.76</v>
      </c>
      <c r="M7" s="104">
        <f t="shared" si="0"/>
        <v>71.9</v>
      </c>
      <c r="N7" s="104">
        <f t="shared" si="1"/>
        <v>17.6</v>
      </c>
      <c r="O7" s="104">
        <f t="shared" si="2"/>
        <v>54.300000000000004</v>
      </c>
      <c r="P7" s="104">
        <f t="shared" si="3"/>
        <v>18.5</v>
      </c>
      <c r="Q7" s="105">
        <v>3</v>
      </c>
      <c r="R7" s="104">
        <f t="shared" si="4"/>
        <v>9.07</v>
      </c>
      <c r="S7" s="127"/>
      <c r="T7" s="104" t="s">
        <v>111</v>
      </c>
      <c r="U7" s="104">
        <v>17.3</v>
      </c>
      <c r="V7" s="104">
        <v>8.58</v>
      </c>
      <c r="W7" s="104">
        <f t="shared" si="5"/>
        <v>18.5</v>
      </c>
      <c r="X7" s="104">
        <f t="shared" si="6"/>
        <v>8.58</v>
      </c>
      <c r="Y7" s="106">
        <f t="shared" si="7"/>
        <v>178.74125874125875</v>
      </c>
      <c r="Z7" s="82">
        <f t="shared" si="8"/>
        <v>10.15575333757152</v>
      </c>
    </row>
    <row r="8" spans="2:26" ht="15.75" thickBot="1">
      <c r="B8" s="101">
        <v>5</v>
      </c>
      <c r="C8" s="102" t="s">
        <v>93</v>
      </c>
      <c r="D8" s="113" t="s">
        <v>108</v>
      </c>
      <c r="E8" s="103">
        <v>16.75</v>
      </c>
      <c r="F8" s="103">
        <v>9.91</v>
      </c>
      <c r="G8" s="103">
        <v>16.9</v>
      </c>
      <c r="H8" s="103">
        <v>10.2</v>
      </c>
      <c r="I8" s="103">
        <v>17.85</v>
      </c>
      <c r="J8" s="103">
        <v>8.9</v>
      </c>
      <c r="K8" s="103">
        <v>14.7</v>
      </c>
      <c r="L8" s="103">
        <v>9.49</v>
      </c>
      <c r="M8" s="104">
        <f t="shared" si="0"/>
        <v>66.2</v>
      </c>
      <c r="N8" s="104">
        <f t="shared" si="1"/>
        <v>14.7</v>
      </c>
      <c r="O8" s="104">
        <f t="shared" si="2"/>
        <v>51.5</v>
      </c>
      <c r="P8" s="104">
        <f t="shared" si="3"/>
        <v>17.85</v>
      </c>
      <c r="Q8" s="105">
        <v>6</v>
      </c>
      <c r="R8" s="104">
        <f t="shared" si="4"/>
        <v>8.9</v>
      </c>
      <c r="S8" s="128"/>
      <c r="T8" s="104" t="s">
        <v>112</v>
      </c>
      <c r="U8" s="104">
        <v>17.95</v>
      </c>
      <c r="V8" s="104">
        <v>9</v>
      </c>
      <c r="W8" s="104">
        <f t="shared" si="5"/>
        <v>17.95</v>
      </c>
      <c r="X8" s="104">
        <f t="shared" si="6"/>
        <v>8.9</v>
      </c>
      <c r="Y8" s="106">
        <f t="shared" si="7"/>
        <v>172.31460674157302</v>
      </c>
      <c r="Z8" s="82">
        <f t="shared" si="8"/>
        <v>9.790602655771194</v>
      </c>
    </row>
    <row r="9" spans="2:26" ht="15.75" thickBot="1">
      <c r="B9" s="101">
        <v>6</v>
      </c>
      <c r="C9" s="102" t="s">
        <v>92</v>
      </c>
      <c r="D9" s="113" t="s">
        <v>108</v>
      </c>
      <c r="E9" s="103">
        <v>15.15</v>
      </c>
      <c r="F9" s="103">
        <v>9.51</v>
      </c>
      <c r="G9" s="103">
        <v>16.6</v>
      </c>
      <c r="H9" s="103">
        <v>9.26</v>
      </c>
      <c r="I9" s="103">
        <v>17.7</v>
      </c>
      <c r="J9" s="103">
        <v>8.96</v>
      </c>
      <c r="K9" s="103">
        <v>17.55</v>
      </c>
      <c r="L9" s="103">
        <v>8.8</v>
      </c>
      <c r="M9" s="104">
        <f t="shared" si="0"/>
        <v>67</v>
      </c>
      <c r="N9" s="104">
        <f t="shared" si="1"/>
        <v>15.15</v>
      </c>
      <c r="O9" s="104">
        <f t="shared" si="2"/>
        <v>51.85</v>
      </c>
      <c r="P9" s="104">
        <f t="shared" si="3"/>
        <v>17.7</v>
      </c>
      <c r="Q9" s="105">
        <v>5</v>
      </c>
      <c r="R9" s="104">
        <f t="shared" si="4"/>
        <v>8.8</v>
      </c>
      <c r="S9" s="127"/>
      <c r="T9" s="104" t="s">
        <v>112</v>
      </c>
      <c r="U9" s="104">
        <v>16.45</v>
      </c>
      <c r="V9" s="104">
        <v>9.45</v>
      </c>
      <c r="W9" s="104">
        <f t="shared" si="5"/>
        <v>17.7</v>
      </c>
      <c r="X9" s="104">
        <f t="shared" si="6"/>
        <v>8.8</v>
      </c>
      <c r="Y9" s="106">
        <f t="shared" si="7"/>
        <v>174.27272727272725</v>
      </c>
      <c r="Z9" s="82">
        <f t="shared" si="8"/>
        <v>9.901859504132231</v>
      </c>
    </row>
    <row r="10" spans="2:26" ht="15.75" thickBot="1">
      <c r="B10" s="101">
        <v>7</v>
      </c>
      <c r="C10" s="102" t="s">
        <v>94</v>
      </c>
      <c r="D10" s="113" t="s">
        <v>108</v>
      </c>
      <c r="E10" s="103">
        <v>14.6</v>
      </c>
      <c r="F10" s="103">
        <v>10.56</v>
      </c>
      <c r="G10" s="103">
        <v>17.6</v>
      </c>
      <c r="H10" s="103">
        <v>9.52</v>
      </c>
      <c r="I10" s="103">
        <v>15.5</v>
      </c>
      <c r="J10" s="103">
        <v>10.02</v>
      </c>
      <c r="K10" s="103">
        <v>16.4</v>
      </c>
      <c r="L10" s="103">
        <v>9.92</v>
      </c>
      <c r="M10" s="104">
        <f t="shared" si="0"/>
        <v>64.1</v>
      </c>
      <c r="N10" s="104">
        <f t="shared" si="1"/>
        <v>14.6</v>
      </c>
      <c r="O10" s="104">
        <f t="shared" si="2"/>
        <v>49.49999999999999</v>
      </c>
      <c r="P10" s="104">
        <f t="shared" si="3"/>
        <v>17.6</v>
      </c>
      <c r="Q10" s="105">
        <v>7</v>
      </c>
      <c r="R10" s="104">
        <f t="shared" si="4"/>
        <v>9.52</v>
      </c>
      <c r="S10" s="125"/>
      <c r="T10" s="104" t="s">
        <v>112</v>
      </c>
      <c r="U10" s="104">
        <v>15.95</v>
      </c>
      <c r="V10" s="104">
        <v>9.97</v>
      </c>
      <c r="W10" s="104">
        <f t="shared" si="5"/>
        <v>17.6</v>
      </c>
      <c r="X10" s="104">
        <f t="shared" si="6"/>
        <v>9.52</v>
      </c>
      <c r="Y10" s="106">
        <f t="shared" si="7"/>
        <v>161.0924369747899</v>
      </c>
      <c r="Z10" s="82">
        <f t="shared" si="8"/>
        <v>9.152979373567609</v>
      </c>
    </row>
    <row r="11" spans="2:26" ht="15.75" thickBot="1">
      <c r="B11" s="101">
        <v>8</v>
      </c>
      <c r="C11" s="102" t="s">
        <v>95</v>
      </c>
      <c r="D11" s="113" t="s">
        <v>108</v>
      </c>
      <c r="E11" s="103">
        <v>15.6</v>
      </c>
      <c r="F11" s="103">
        <v>10.37</v>
      </c>
      <c r="G11" s="103">
        <v>16.1</v>
      </c>
      <c r="H11" s="103">
        <v>10.44</v>
      </c>
      <c r="I11" s="103">
        <v>16.25</v>
      </c>
      <c r="J11" s="103">
        <v>9.92</v>
      </c>
      <c r="K11" s="103">
        <v>16.45</v>
      </c>
      <c r="L11" s="103">
        <v>10.06</v>
      </c>
      <c r="M11" s="104">
        <f t="shared" si="0"/>
        <v>64.4</v>
      </c>
      <c r="N11" s="104">
        <f t="shared" si="1"/>
        <v>15.6</v>
      </c>
      <c r="O11" s="104">
        <f t="shared" si="2"/>
        <v>48.800000000000004</v>
      </c>
      <c r="P11" s="104">
        <f t="shared" si="3"/>
        <v>16.45</v>
      </c>
      <c r="Q11" s="105">
        <v>8</v>
      </c>
      <c r="R11" s="104">
        <f t="shared" si="4"/>
        <v>9.92</v>
      </c>
      <c r="S11" s="125"/>
      <c r="T11" s="104" t="s">
        <v>113</v>
      </c>
      <c r="U11" s="104">
        <v>16.1</v>
      </c>
      <c r="V11" s="104">
        <v>9.82</v>
      </c>
      <c r="W11" s="104">
        <f t="shared" si="5"/>
        <v>16.45</v>
      </c>
      <c r="X11" s="104">
        <f t="shared" si="6"/>
        <v>9.82</v>
      </c>
      <c r="Y11" s="106">
        <f t="shared" si="7"/>
        <v>156.17107942973522</v>
      </c>
      <c r="Z11" s="82">
        <f t="shared" si="8"/>
        <v>8.87335678578041</v>
      </c>
    </row>
    <row r="12" spans="2:26" ht="15.75" thickBot="1">
      <c r="B12" s="101">
        <v>9</v>
      </c>
      <c r="C12" s="102" t="s">
        <v>97</v>
      </c>
      <c r="D12" s="113" t="s">
        <v>108</v>
      </c>
      <c r="E12" s="103">
        <v>11.35</v>
      </c>
      <c r="F12" s="103">
        <v>13.04</v>
      </c>
      <c r="G12" s="103">
        <v>15.1</v>
      </c>
      <c r="H12" s="103">
        <v>10.96</v>
      </c>
      <c r="I12" s="103">
        <v>9.5</v>
      </c>
      <c r="J12" s="103">
        <v>14.05</v>
      </c>
      <c r="K12" s="103">
        <v>12.8</v>
      </c>
      <c r="L12" s="103">
        <v>12.08</v>
      </c>
      <c r="M12" s="104">
        <f t="shared" si="0"/>
        <v>48.75</v>
      </c>
      <c r="N12" s="104">
        <f t="shared" si="1"/>
        <v>9.5</v>
      </c>
      <c r="O12" s="104">
        <f t="shared" si="2"/>
        <v>39.25</v>
      </c>
      <c r="P12" s="104">
        <f t="shared" si="3"/>
        <v>15.1</v>
      </c>
      <c r="Q12" s="105">
        <v>10</v>
      </c>
      <c r="R12" s="104">
        <f t="shared" si="4"/>
        <v>10.96</v>
      </c>
      <c r="S12" s="127"/>
      <c r="T12" s="104" t="s">
        <v>113</v>
      </c>
      <c r="U12" s="104">
        <v>13.3</v>
      </c>
      <c r="V12" s="104">
        <v>11.69</v>
      </c>
      <c r="W12" s="104">
        <f t="shared" si="5"/>
        <v>15.1</v>
      </c>
      <c r="X12" s="104">
        <f t="shared" si="6"/>
        <v>10.96</v>
      </c>
      <c r="Y12" s="106">
        <f t="shared" si="7"/>
        <v>139.92700729927006</v>
      </c>
      <c r="Z12" s="82">
        <f t="shared" si="8"/>
        <v>7.95039814200398</v>
      </c>
    </row>
    <row r="13" spans="2:26" ht="15.75" thickBot="1">
      <c r="B13" s="101">
        <v>10</v>
      </c>
      <c r="C13" s="102" t="s">
        <v>96</v>
      </c>
      <c r="D13" s="113" t="s">
        <v>108</v>
      </c>
      <c r="E13" s="103">
        <v>13.5</v>
      </c>
      <c r="F13" s="103">
        <v>9.93</v>
      </c>
      <c r="G13" s="103">
        <v>14</v>
      </c>
      <c r="H13" s="103">
        <v>8.38</v>
      </c>
      <c r="I13" s="103">
        <v>12.95</v>
      </c>
      <c r="J13" s="103">
        <v>9.84</v>
      </c>
      <c r="K13" s="103">
        <v>15.25</v>
      </c>
      <c r="L13" s="103">
        <v>9.02</v>
      </c>
      <c r="M13" s="104">
        <f t="shared" si="0"/>
        <v>55.7</v>
      </c>
      <c r="N13" s="104">
        <f t="shared" si="1"/>
        <v>12.95</v>
      </c>
      <c r="O13" s="104">
        <f t="shared" si="2"/>
        <v>42.75</v>
      </c>
      <c r="P13" s="104">
        <f t="shared" si="3"/>
        <v>15.25</v>
      </c>
      <c r="Q13" s="105">
        <v>9</v>
      </c>
      <c r="R13" s="104">
        <f t="shared" si="4"/>
        <v>8.38</v>
      </c>
      <c r="S13" s="127"/>
      <c r="T13" s="104" t="s">
        <v>113</v>
      </c>
      <c r="U13" s="104">
        <v>12.4</v>
      </c>
      <c r="V13" s="104">
        <v>9.54</v>
      </c>
      <c r="W13" s="104">
        <f t="shared" si="5"/>
        <v>15.25</v>
      </c>
      <c r="X13" s="104">
        <f t="shared" si="6"/>
        <v>8.38</v>
      </c>
      <c r="Y13" s="106">
        <f t="shared" si="7"/>
        <v>183.00715990453457</v>
      </c>
      <c r="Z13" s="82">
        <f t="shared" si="8"/>
        <v>10.398134085484918</v>
      </c>
    </row>
    <row r="14" spans="2:26" ht="15.75" thickBot="1">
      <c r="B14" s="101">
        <v>11</v>
      </c>
      <c r="C14" s="102" t="s">
        <v>98</v>
      </c>
      <c r="D14" s="113" t="s">
        <v>108</v>
      </c>
      <c r="E14" s="103">
        <v>11.75</v>
      </c>
      <c r="F14" s="103">
        <v>11.3</v>
      </c>
      <c r="G14" s="103">
        <v>12.85</v>
      </c>
      <c r="H14" s="103">
        <v>10.45</v>
      </c>
      <c r="I14" s="103">
        <v>12.95</v>
      </c>
      <c r="J14" s="103">
        <v>11.62</v>
      </c>
      <c r="K14" s="103">
        <v>12.2</v>
      </c>
      <c r="L14" s="103">
        <v>11.13</v>
      </c>
      <c r="M14" s="104">
        <f t="shared" si="0"/>
        <v>49.75</v>
      </c>
      <c r="N14" s="104">
        <f t="shared" si="1"/>
        <v>11.75</v>
      </c>
      <c r="O14" s="104">
        <f t="shared" si="2"/>
        <v>38</v>
      </c>
      <c r="P14" s="104">
        <f t="shared" si="3"/>
        <v>12.95</v>
      </c>
      <c r="Q14" s="105">
        <v>11</v>
      </c>
      <c r="R14" s="104">
        <f t="shared" si="4"/>
        <v>10.45</v>
      </c>
      <c r="S14" s="127"/>
      <c r="T14" s="104" t="s">
        <v>114</v>
      </c>
      <c r="U14" s="104">
        <v>13.05</v>
      </c>
      <c r="V14" s="104">
        <v>10.64</v>
      </c>
      <c r="W14" s="104">
        <f t="shared" si="5"/>
        <v>13.05</v>
      </c>
      <c r="X14" s="104">
        <f t="shared" si="6"/>
        <v>10.45</v>
      </c>
      <c r="Y14" s="106">
        <f t="shared" si="7"/>
        <v>146.75598086124404</v>
      </c>
      <c r="Z14" s="82">
        <f t="shared" si="8"/>
        <v>8.338408003479774</v>
      </c>
    </row>
    <row r="15" spans="2:26" ht="15.75" thickBot="1">
      <c r="B15" s="101">
        <v>12</v>
      </c>
      <c r="C15" s="102" t="s">
        <v>99</v>
      </c>
      <c r="D15" s="113" t="s">
        <v>108</v>
      </c>
      <c r="E15" s="103">
        <v>0</v>
      </c>
      <c r="F15" s="103">
        <v>0</v>
      </c>
      <c r="G15" s="103">
        <v>0</v>
      </c>
      <c r="H15" s="103">
        <v>0</v>
      </c>
      <c r="I15" s="103">
        <v>0</v>
      </c>
      <c r="J15" s="103">
        <v>0</v>
      </c>
      <c r="K15" s="103">
        <v>5</v>
      </c>
      <c r="L15" s="103">
        <v>13.6</v>
      </c>
      <c r="M15" s="104">
        <f t="shared" si="0"/>
        <v>5</v>
      </c>
      <c r="N15" s="104">
        <f t="shared" si="1"/>
        <v>0</v>
      </c>
      <c r="O15" s="104">
        <f t="shared" si="2"/>
        <v>5</v>
      </c>
      <c r="P15" s="104">
        <f t="shared" si="3"/>
        <v>5</v>
      </c>
      <c r="Q15" s="105">
        <v>12</v>
      </c>
      <c r="R15" s="104">
        <f t="shared" si="4"/>
        <v>0</v>
      </c>
      <c r="S15" s="129" t="s">
        <v>115</v>
      </c>
      <c r="T15" s="129" t="s">
        <v>115</v>
      </c>
      <c r="U15" s="129" t="s">
        <v>115</v>
      </c>
      <c r="V15" s="129" t="s">
        <v>115</v>
      </c>
      <c r="W15" s="104">
        <f t="shared" si="5"/>
        <v>5</v>
      </c>
      <c r="X15" s="104">
        <v>13.6</v>
      </c>
      <c r="Y15" s="106">
        <f t="shared" si="7"/>
        <v>112.76470588235293</v>
      </c>
      <c r="Z15" s="82">
        <f t="shared" si="8"/>
        <v>6.407085561497326</v>
      </c>
    </row>
    <row r="16" spans="2:26" ht="5.25" customHeight="1" thickBot="1">
      <c r="B16" s="101"/>
      <c r="C16" s="102"/>
      <c r="D16" s="113"/>
      <c r="E16" s="103"/>
      <c r="F16" s="103"/>
      <c r="G16" s="103"/>
      <c r="H16" s="103"/>
      <c r="I16" s="103"/>
      <c r="J16" s="103"/>
      <c r="K16" s="103"/>
      <c r="L16" s="103"/>
      <c r="M16" s="104"/>
      <c r="N16" s="104"/>
      <c r="O16" s="104"/>
      <c r="P16" s="104"/>
      <c r="Q16" s="105"/>
      <c r="R16" s="104"/>
      <c r="S16" s="104"/>
      <c r="T16" s="104"/>
      <c r="U16" s="104"/>
      <c r="V16" s="104"/>
      <c r="W16" s="104"/>
      <c r="X16" s="104"/>
      <c r="Y16" s="106"/>
      <c r="Z16" s="82"/>
    </row>
    <row r="17" spans="2:26" ht="15.75" thickBot="1">
      <c r="B17" s="101">
        <v>1</v>
      </c>
      <c r="C17" s="102" t="s">
        <v>100</v>
      </c>
      <c r="D17" s="113" t="s">
        <v>109</v>
      </c>
      <c r="E17" s="120">
        <v>29.55</v>
      </c>
      <c r="F17" s="121">
        <v>5.35</v>
      </c>
      <c r="G17" s="120">
        <v>32.4</v>
      </c>
      <c r="H17" s="121">
        <v>5.18</v>
      </c>
      <c r="I17" s="120">
        <v>28.2</v>
      </c>
      <c r="J17" s="121">
        <v>5.39</v>
      </c>
      <c r="K17" s="120">
        <v>26.6</v>
      </c>
      <c r="L17" s="121">
        <v>5.44</v>
      </c>
      <c r="M17" s="104">
        <f t="shared" si="0"/>
        <v>116.75</v>
      </c>
      <c r="N17" s="104">
        <f t="shared" si="1"/>
        <v>26.6</v>
      </c>
      <c r="O17" s="104">
        <f t="shared" si="2"/>
        <v>90.15</v>
      </c>
      <c r="P17" s="104">
        <f t="shared" si="3"/>
        <v>32.4</v>
      </c>
      <c r="Q17" s="122">
        <v>1</v>
      </c>
      <c r="R17" s="124">
        <f t="shared" si="4"/>
        <v>5.18</v>
      </c>
      <c r="S17" s="126"/>
      <c r="T17" s="104" t="s">
        <v>111</v>
      </c>
      <c r="U17" s="104">
        <v>30.15</v>
      </c>
      <c r="V17" s="104">
        <v>5.58</v>
      </c>
      <c r="W17" s="133">
        <f t="shared" si="5"/>
        <v>32.4</v>
      </c>
      <c r="X17" s="133">
        <f t="shared" si="6"/>
        <v>5.18</v>
      </c>
      <c r="Y17" s="134">
        <f t="shared" si="7"/>
        <v>296.0617760617761</v>
      </c>
      <c r="Z17" s="82">
        <f t="shared" si="8"/>
        <v>16.82169182169182</v>
      </c>
    </row>
    <row r="18" spans="2:26" ht="15.75" thickBot="1">
      <c r="B18" s="101">
        <v>2</v>
      </c>
      <c r="C18" s="102" t="s">
        <v>102</v>
      </c>
      <c r="D18" s="113" t="s">
        <v>109</v>
      </c>
      <c r="E18" s="103">
        <v>23.6</v>
      </c>
      <c r="F18" s="103">
        <v>6.57</v>
      </c>
      <c r="G18" s="103">
        <v>22.25</v>
      </c>
      <c r="H18" s="103">
        <v>6.64</v>
      </c>
      <c r="I18" s="103">
        <v>24.95</v>
      </c>
      <c r="J18" s="103">
        <v>6.6</v>
      </c>
      <c r="K18" s="103">
        <v>24.3</v>
      </c>
      <c r="L18" s="103">
        <v>6.68</v>
      </c>
      <c r="M18" s="104">
        <f t="shared" si="0"/>
        <v>95.1</v>
      </c>
      <c r="N18" s="104">
        <f t="shared" si="1"/>
        <v>22.25</v>
      </c>
      <c r="O18" s="104">
        <f t="shared" si="2"/>
        <v>72.85</v>
      </c>
      <c r="P18" s="104">
        <f t="shared" si="3"/>
        <v>24.95</v>
      </c>
      <c r="Q18" s="105">
        <v>3</v>
      </c>
      <c r="R18" s="104">
        <f t="shared" si="4"/>
        <v>6.57</v>
      </c>
      <c r="S18" s="128"/>
      <c r="T18" s="104" t="s">
        <v>111</v>
      </c>
      <c r="U18" s="104">
        <v>26.25</v>
      </c>
      <c r="V18" s="104">
        <v>6.28</v>
      </c>
      <c r="W18" s="104">
        <f t="shared" si="5"/>
        <v>26.25</v>
      </c>
      <c r="X18" s="104">
        <f t="shared" si="6"/>
        <v>6.28</v>
      </c>
      <c r="Y18" s="106">
        <f t="shared" si="7"/>
        <v>244.20382165605093</v>
      </c>
      <c r="Z18" s="82">
        <f t="shared" si="8"/>
        <v>13.875217139548349</v>
      </c>
    </row>
    <row r="19" spans="2:26" ht="15.75" thickBot="1">
      <c r="B19" s="101">
        <v>3</v>
      </c>
      <c r="C19" s="102" t="s">
        <v>101</v>
      </c>
      <c r="D19" s="113" t="s">
        <v>109</v>
      </c>
      <c r="E19" s="103">
        <v>24.95</v>
      </c>
      <c r="F19" s="103">
        <v>6.53</v>
      </c>
      <c r="G19" s="103">
        <v>25.95</v>
      </c>
      <c r="H19" s="103">
        <v>6.45</v>
      </c>
      <c r="I19" s="103">
        <v>26.05</v>
      </c>
      <c r="J19" s="103">
        <v>6.08</v>
      </c>
      <c r="K19" s="103">
        <v>25.8</v>
      </c>
      <c r="L19" s="103">
        <v>6.11</v>
      </c>
      <c r="M19" s="104">
        <f t="shared" si="0"/>
        <v>102.75</v>
      </c>
      <c r="N19" s="104">
        <f t="shared" si="1"/>
        <v>24.95</v>
      </c>
      <c r="O19" s="104">
        <f t="shared" si="2"/>
        <v>77.8</v>
      </c>
      <c r="P19" s="104">
        <f t="shared" si="3"/>
        <v>26.05</v>
      </c>
      <c r="Q19" s="105">
        <v>2</v>
      </c>
      <c r="R19" s="104">
        <f t="shared" si="4"/>
        <v>6.08</v>
      </c>
      <c r="S19" s="125"/>
      <c r="T19" s="104" t="s">
        <v>111</v>
      </c>
      <c r="U19" s="104">
        <v>25.95</v>
      </c>
      <c r="V19" s="104">
        <v>6.37</v>
      </c>
      <c r="W19" s="104">
        <f t="shared" si="5"/>
        <v>26.05</v>
      </c>
      <c r="X19" s="104">
        <f t="shared" si="6"/>
        <v>6.08</v>
      </c>
      <c r="Y19" s="106">
        <f t="shared" si="7"/>
        <v>252.23684210526318</v>
      </c>
      <c r="Z19" s="82">
        <f t="shared" si="8"/>
        <v>14.331638755980858</v>
      </c>
    </row>
    <row r="20" spans="2:26" ht="15.75" thickBot="1">
      <c r="B20" s="101">
        <v>4</v>
      </c>
      <c r="C20" s="102" t="s">
        <v>103</v>
      </c>
      <c r="D20" s="113" t="s">
        <v>109</v>
      </c>
      <c r="E20" s="103">
        <v>23.15</v>
      </c>
      <c r="F20" s="103">
        <v>6.66</v>
      </c>
      <c r="G20" s="103">
        <v>25.05</v>
      </c>
      <c r="H20" s="103">
        <v>6.38</v>
      </c>
      <c r="I20" s="103">
        <v>21.4</v>
      </c>
      <c r="J20" s="103">
        <v>7.4</v>
      </c>
      <c r="K20" s="103">
        <v>24.4</v>
      </c>
      <c r="L20" s="103">
        <v>6.57</v>
      </c>
      <c r="M20" s="104">
        <f t="shared" si="0"/>
        <v>94</v>
      </c>
      <c r="N20" s="104">
        <f t="shared" si="1"/>
        <v>21.4</v>
      </c>
      <c r="O20" s="104">
        <f t="shared" si="2"/>
        <v>72.6</v>
      </c>
      <c r="P20" s="104">
        <f t="shared" si="3"/>
        <v>25.05</v>
      </c>
      <c r="Q20" s="105">
        <v>4</v>
      </c>
      <c r="R20" s="104">
        <f t="shared" si="4"/>
        <v>6.38</v>
      </c>
      <c r="S20" s="127"/>
      <c r="T20" s="104" t="s">
        <v>111</v>
      </c>
      <c r="U20" s="104">
        <v>25.6</v>
      </c>
      <c r="V20" s="104">
        <v>6.43</v>
      </c>
      <c r="W20" s="104">
        <f t="shared" si="5"/>
        <v>25.6</v>
      </c>
      <c r="X20" s="104">
        <f t="shared" si="6"/>
        <v>6.38</v>
      </c>
      <c r="Y20" s="106">
        <f t="shared" si="7"/>
        <v>240.37617554858934</v>
      </c>
      <c r="Z20" s="82">
        <f t="shared" si="8"/>
        <v>13.65773724707894</v>
      </c>
    </row>
    <row r="21" spans="2:26" ht="15.75" thickBot="1">
      <c r="B21" s="101">
        <v>5</v>
      </c>
      <c r="C21" s="102" t="s">
        <v>104</v>
      </c>
      <c r="D21" s="113" t="s">
        <v>109</v>
      </c>
      <c r="E21" s="103">
        <v>24</v>
      </c>
      <c r="F21" s="103">
        <v>6.67</v>
      </c>
      <c r="G21" s="103">
        <v>22.35</v>
      </c>
      <c r="H21" s="103">
        <v>6.65</v>
      </c>
      <c r="I21" s="103">
        <v>23</v>
      </c>
      <c r="J21" s="103">
        <v>7.06</v>
      </c>
      <c r="K21" s="103">
        <v>20.45</v>
      </c>
      <c r="L21" s="103">
        <v>6.89</v>
      </c>
      <c r="M21" s="104">
        <f t="shared" si="0"/>
        <v>89.8</v>
      </c>
      <c r="N21" s="104">
        <f t="shared" si="1"/>
        <v>20.45</v>
      </c>
      <c r="O21" s="104">
        <f t="shared" si="2"/>
        <v>69.35</v>
      </c>
      <c r="P21" s="104">
        <f t="shared" si="3"/>
        <v>24</v>
      </c>
      <c r="Q21" s="105">
        <v>5</v>
      </c>
      <c r="R21" s="104">
        <f t="shared" si="4"/>
        <v>6.65</v>
      </c>
      <c r="S21" s="127"/>
      <c r="T21" s="104" t="s">
        <v>112</v>
      </c>
      <c r="U21" s="104">
        <v>21.95</v>
      </c>
      <c r="V21" s="104">
        <v>6.89</v>
      </c>
      <c r="W21" s="104">
        <f t="shared" si="5"/>
        <v>24</v>
      </c>
      <c r="X21" s="104">
        <f t="shared" si="6"/>
        <v>6.65</v>
      </c>
      <c r="Y21" s="106">
        <f t="shared" si="7"/>
        <v>230.61654135338347</v>
      </c>
      <c r="Z21" s="82">
        <f t="shared" si="8"/>
        <v>13.103212576896787</v>
      </c>
    </row>
    <row r="22" spans="2:26" ht="15.75" thickBot="1">
      <c r="B22" s="101">
        <v>6</v>
      </c>
      <c r="C22" s="102" t="s">
        <v>105</v>
      </c>
      <c r="D22" s="113" t="s">
        <v>109</v>
      </c>
      <c r="E22" s="103">
        <v>17.5</v>
      </c>
      <c r="F22" s="103">
        <v>8.01</v>
      </c>
      <c r="G22" s="103">
        <v>18.8</v>
      </c>
      <c r="H22" s="103">
        <v>7.18</v>
      </c>
      <c r="I22" s="103">
        <v>18.35</v>
      </c>
      <c r="J22" s="103">
        <v>7.78</v>
      </c>
      <c r="K22" s="103">
        <v>20.35</v>
      </c>
      <c r="L22" s="103">
        <v>7.31</v>
      </c>
      <c r="M22" s="104">
        <f t="shared" si="0"/>
        <v>75</v>
      </c>
      <c r="N22" s="104">
        <f t="shared" si="1"/>
        <v>17.5</v>
      </c>
      <c r="O22" s="104">
        <f t="shared" si="2"/>
        <v>57.5</v>
      </c>
      <c r="P22" s="104">
        <f t="shared" si="3"/>
        <v>20.35</v>
      </c>
      <c r="Q22" s="105">
        <v>6</v>
      </c>
      <c r="R22" s="104">
        <f t="shared" si="4"/>
        <v>7.18</v>
      </c>
      <c r="S22" s="128"/>
      <c r="T22" s="104" t="s">
        <v>112</v>
      </c>
      <c r="U22" s="104">
        <v>20.25</v>
      </c>
      <c r="V22" s="104">
        <v>7.6</v>
      </c>
      <c r="W22" s="104">
        <f t="shared" si="5"/>
        <v>20.35</v>
      </c>
      <c r="X22" s="104">
        <f t="shared" si="6"/>
        <v>7.18</v>
      </c>
      <c r="Y22" s="106">
        <f t="shared" si="7"/>
        <v>213.5933147632312</v>
      </c>
      <c r="Z22" s="82">
        <f t="shared" si="8"/>
        <v>12.135983793365408</v>
      </c>
    </row>
    <row r="23" spans="2:26" ht="4.5" customHeight="1" thickBot="1">
      <c r="B23" s="101"/>
      <c r="C23" s="102"/>
      <c r="D23" s="113"/>
      <c r="E23" s="103"/>
      <c r="F23" s="103"/>
      <c r="G23" s="103"/>
      <c r="H23" s="103"/>
      <c r="I23" s="103"/>
      <c r="J23" s="103"/>
      <c r="K23" s="103"/>
      <c r="L23" s="103"/>
      <c r="M23" s="104"/>
      <c r="N23" s="104"/>
      <c r="O23" s="104"/>
      <c r="P23" s="104"/>
      <c r="Q23" s="105"/>
      <c r="R23" s="104"/>
      <c r="S23" s="104"/>
      <c r="T23" s="104"/>
      <c r="U23" s="104"/>
      <c r="V23" s="104"/>
      <c r="W23" s="104"/>
      <c r="X23" s="104"/>
      <c r="Y23" s="106"/>
      <c r="Z23" s="82"/>
    </row>
    <row r="24" spans="2:26" ht="15.75" thickBot="1">
      <c r="B24" s="101">
        <v>1</v>
      </c>
      <c r="C24" s="102" t="s">
        <v>84</v>
      </c>
      <c r="D24" s="113" t="s">
        <v>110</v>
      </c>
      <c r="E24" s="115">
        <v>22.4</v>
      </c>
      <c r="F24" s="116">
        <v>7.22</v>
      </c>
      <c r="G24" s="103">
        <v>22.7</v>
      </c>
      <c r="H24" s="103">
        <v>7.09</v>
      </c>
      <c r="I24" s="103">
        <v>21.8</v>
      </c>
      <c r="J24" s="103">
        <v>7.56</v>
      </c>
      <c r="K24" s="115">
        <v>23.5</v>
      </c>
      <c r="L24" s="116">
        <v>7.08</v>
      </c>
      <c r="M24" s="104">
        <f t="shared" si="0"/>
        <v>90.39999999999999</v>
      </c>
      <c r="N24" s="104">
        <f t="shared" si="1"/>
        <v>21.8</v>
      </c>
      <c r="O24" s="104">
        <f t="shared" si="2"/>
        <v>68.6</v>
      </c>
      <c r="P24" s="104">
        <f t="shared" si="3"/>
        <v>23.5</v>
      </c>
      <c r="Q24" s="122">
        <v>1</v>
      </c>
      <c r="R24" s="104">
        <f t="shared" si="4"/>
        <v>7.08</v>
      </c>
      <c r="S24" s="128"/>
      <c r="T24" s="104" t="s">
        <v>111</v>
      </c>
      <c r="U24" s="104">
        <v>24.75</v>
      </c>
      <c r="V24" s="104">
        <v>6.97</v>
      </c>
      <c r="W24" s="131">
        <f t="shared" si="5"/>
        <v>24.75</v>
      </c>
      <c r="X24" s="131">
        <f t="shared" si="6"/>
        <v>6.97</v>
      </c>
      <c r="Y24" s="132">
        <f t="shared" si="7"/>
        <v>220.0286944045911</v>
      </c>
      <c r="Z24" s="82">
        <f t="shared" si="8"/>
        <v>12.50163036389722</v>
      </c>
    </row>
    <row r="25" spans="2:26" ht="15.75" thickBot="1">
      <c r="B25" s="101">
        <v>2</v>
      </c>
      <c r="C25" s="102" t="s">
        <v>85</v>
      </c>
      <c r="D25" s="113" t="s">
        <v>110</v>
      </c>
      <c r="E25" s="103">
        <v>20.4</v>
      </c>
      <c r="F25" s="103">
        <v>8.18</v>
      </c>
      <c r="G25" s="115">
        <v>23.4</v>
      </c>
      <c r="H25" s="116">
        <v>7.04</v>
      </c>
      <c r="I25" s="115">
        <v>21.85</v>
      </c>
      <c r="J25" s="116">
        <v>7.29</v>
      </c>
      <c r="K25" s="103">
        <v>23.25</v>
      </c>
      <c r="L25" s="103">
        <v>7.14</v>
      </c>
      <c r="M25" s="104">
        <f t="shared" si="0"/>
        <v>88.9</v>
      </c>
      <c r="N25" s="104">
        <f t="shared" si="1"/>
        <v>20.4</v>
      </c>
      <c r="O25" s="104">
        <f t="shared" si="2"/>
        <v>68.5</v>
      </c>
      <c r="P25" s="104">
        <f t="shared" si="3"/>
        <v>23.4</v>
      </c>
      <c r="Q25" s="105">
        <v>2</v>
      </c>
      <c r="R25" s="123">
        <f t="shared" si="4"/>
        <v>7.04</v>
      </c>
      <c r="S25" s="126"/>
      <c r="T25" s="104" t="s">
        <v>111</v>
      </c>
      <c r="U25" s="104">
        <v>23.2</v>
      </c>
      <c r="V25" s="104">
        <v>7.15</v>
      </c>
      <c r="W25" s="104">
        <f t="shared" si="5"/>
        <v>23.4</v>
      </c>
      <c r="X25" s="104">
        <f t="shared" si="6"/>
        <v>7.04</v>
      </c>
      <c r="Y25" s="106">
        <f t="shared" si="7"/>
        <v>217.84090909090907</v>
      </c>
      <c r="Z25" s="82">
        <f t="shared" si="8"/>
        <v>12.37732438016529</v>
      </c>
    </row>
    <row r="26" spans="2:26" ht="15.75" thickBot="1">
      <c r="B26" s="101">
        <v>3</v>
      </c>
      <c r="C26" s="102" t="s">
        <v>87</v>
      </c>
      <c r="D26" s="113" t="s">
        <v>110</v>
      </c>
      <c r="E26" s="103">
        <v>16.4</v>
      </c>
      <c r="F26" s="103">
        <v>8.51</v>
      </c>
      <c r="G26" s="103">
        <v>18.9</v>
      </c>
      <c r="H26" s="103">
        <v>8.24</v>
      </c>
      <c r="I26" s="103">
        <v>18.75</v>
      </c>
      <c r="J26" s="103">
        <v>7.96</v>
      </c>
      <c r="K26" s="103">
        <v>16.8</v>
      </c>
      <c r="L26" s="103">
        <v>8.02</v>
      </c>
      <c r="M26" s="104">
        <f t="shared" si="0"/>
        <v>70.85</v>
      </c>
      <c r="N26" s="104">
        <f t="shared" si="1"/>
        <v>16.4</v>
      </c>
      <c r="O26" s="104">
        <f t="shared" si="2"/>
        <v>54.449999999999996</v>
      </c>
      <c r="P26" s="104">
        <f t="shared" si="3"/>
        <v>18.9</v>
      </c>
      <c r="Q26" s="105">
        <v>4</v>
      </c>
      <c r="R26" s="104">
        <f t="shared" si="4"/>
        <v>7.96</v>
      </c>
      <c r="S26" s="127"/>
      <c r="T26" s="104" t="s">
        <v>111</v>
      </c>
      <c r="U26" s="104">
        <v>18.8</v>
      </c>
      <c r="V26" s="104">
        <v>7.91</v>
      </c>
      <c r="W26" s="104">
        <f t="shared" si="5"/>
        <v>18.9</v>
      </c>
      <c r="X26" s="104">
        <f t="shared" si="6"/>
        <v>7.91</v>
      </c>
      <c r="Y26" s="106">
        <f t="shared" si="7"/>
        <v>193.8811630847029</v>
      </c>
      <c r="Z26" s="82">
        <f t="shared" si="8"/>
        <v>11.01597517526721</v>
      </c>
    </row>
    <row r="27" spans="2:26" ht="15.75" thickBot="1">
      <c r="B27" s="107">
        <v>4</v>
      </c>
      <c r="C27" s="108" t="s">
        <v>86</v>
      </c>
      <c r="D27" s="114" t="s">
        <v>110</v>
      </c>
      <c r="E27" s="109">
        <v>17.05</v>
      </c>
      <c r="F27" s="109">
        <v>8.95</v>
      </c>
      <c r="G27" s="109">
        <v>18.95</v>
      </c>
      <c r="H27" s="109">
        <v>8.89</v>
      </c>
      <c r="I27" s="109">
        <v>17.35</v>
      </c>
      <c r="J27" s="109">
        <v>8.95</v>
      </c>
      <c r="K27" s="109">
        <v>18.85</v>
      </c>
      <c r="L27" s="109">
        <v>8.68</v>
      </c>
      <c r="M27" s="110">
        <f t="shared" si="0"/>
        <v>72.2</v>
      </c>
      <c r="N27" s="110">
        <f t="shared" si="1"/>
        <v>17.05</v>
      </c>
      <c r="O27" s="110">
        <f t="shared" si="2"/>
        <v>55.150000000000006</v>
      </c>
      <c r="P27" s="110">
        <f t="shared" si="3"/>
        <v>18.95</v>
      </c>
      <c r="Q27" s="111">
        <v>3</v>
      </c>
      <c r="R27" s="110">
        <f t="shared" si="4"/>
        <v>8.68</v>
      </c>
      <c r="S27" s="130"/>
      <c r="T27" s="110" t="s">
        <v>111</v>
      </c>
      <c r="U27" s="110">
        <v>17.2</v>
      </c>
      <c r="V27" s="110">
        <v>8.64</v>
      </c>
      <c r="W27" s="110">
        <f t="shared" si="5"/>
        <v>18.95</v>
      </c>
      <c r="X27" s="110">
        <f t="shared" si="6"/>
        <v>8.64</v>
      </c>
      <c r="Y27" s="112">
        <f t="shared" si="7"/>
        <v>177.5</v>
      </c>
      <c r="Z27" s="82">
        <f t="shared" si="8"/>
        <v>10.085227272727272</v>
      </c>
    </row>
    <row r="28" spans="2:26" ht="13.5" thickTop="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s="11"/>
      <c r="F58" s="11"/>
      <c r="G58" s="11"/>
      <c r="H58" s="11"/>
      <c r="I58" s="11"/>
      <c r="J58" s="11"/>
      <c r="K58" s="11"/>
      <c r="L58" s="11"/>
      <c r="M58"/>
      <c r="N58"/>
      <c r="O58"/>
      <c r="P58"/>
      <c r="Q58"/>
      <c r="R58"/>
      <c r="S58"/>
      <c r="T58"/>
      <c r="U58"/>
      <c r="V58"/>
      <c r="W58"/>
      <c r="X58"/>
      <c r="Y58"/>
      <c r="Z58"/>
    </row>
    <row r="59" spans="2:26" ht="15.75" customHeight="1">
      <c r="B59"/>
      <c r="C59"/>
      <c r="D59"/>
      <c r="E59" s="11"/>
      <c r="F59" s="11"/>
      <c r="G59" s="11"/>
      <c r="H59" s="11"/>
      <c r="I59" s="11"/>
      <c r="J59" s="11"/>
      <c r="K59" s="11"/>
      <c r="L59" s="11"/>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5.75" customHeight="1">
      <c r="B133"/>
      <c r="C133"/>
      <c r="D133"/>
      <c r="E133"/>
      <c r="F133"/>
      <c r="G133"/>
      <c r="H133"/>
      <c r="I133"/>
      <c r="J133"/>
      <c r="K133"/>
      <c r="L133"/>
      <c r="M133"/>
      <c r="N133"/>
      <c r="O133"/>
      <c r="P133"/>
      <c r="Q133"/>
      <c r="R133"/>
      <c r="S133"/>
      <c r="T133"/>
      <c r="U133"/>
      <c r="V133"/>
      <c r="W133"/>
      <c r="X133"/>
      <c r="Y133"/>
      <c r="Z133"/>
    </row>
    <row r="134" spans="2:26" ht="15.75" customHeight="1">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row r="500" spans="2:26" ht="12.75">
      <c r="B500"/>
      <c r="C500"/>
      <c r="D500"/>
      <c r="E500"/>
      <c r="F500"/>
      <c r="G500"/>
      <c r="H500"/>
      <c r="I500"/>
      <c r="J500"/>
      <c r="K500"/>
      <c r="L500"/>
      <c r="M500"/>
      <c r="N500"/>
      <c r="O500"/>
      <c r="P500"/>
      <c r="Q500"/>
      <c r="R500"/>
      <c r="S500"/>
      <c r="T500"/>
      <c r="U500"/>
      <c r="V500"/>
      <c r="W500"/>
      <c r="X500"/>
      <c r="Y500"/>
      <c r="Z500"/>
    </row>
    <row r="501" spans="2:26" ht="12.75">
      <c r="B501"/>
      <c r="C501"/>
      <c r="D501"/>
      <c r="E501"/>
      <c r="F501"/>
      <c r="G501"/>
      <c r="H501"/>
      <c r="I501"/>
      <c r="J501"/>
      <c r="K501"/>
      <c r="L501"/>
      <c r="M501"/>
      <c r="N501"/>
      <c r="O501"/>
      <c r="P501"/>
      <c r="Q501"/>
      <c r="R501"/>
      <c r="S501"/>
      <c r="T501"/>
      <c r="U501"/>
      <c r="V501"/>
      <c r="W501"/>
      <c r="X501"/>
      <c r="Y501"/>
      <c r="Z501"/>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9 I4:I59 G4:G59 E4:E59">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9 J4:J59 H4:H59 F4:F59">
      <formula1>$G$2</formula1>
      <formula2>#REF!</formula2>
    </dataValidation>
  </dataValidations>
  <printOptions gridLines="1"/>
  <pageMargins left="0.35" right="0.36" top="1" bottom="1" header="0.5" footer="0.5"/>
  <pageSetup horizontalDpi="96" verticalDpi="96" orientation="landscape" paperSize="9" r:id="rId1"/>
</worksheet>
</file>

<file path=xl/worksheets/sheet3.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6" t="s">
        <v>55</v>
      </c>
    </row>
    <row r="2" ht="5.25" customHeight="1"/>
    <row r="3" ht="78.75" customHeight="1">
      <c r="A3" s="75" t="s">
        <v>56</v>
      </c>
    </row>
    <row r="4" ht="128.25" customHeight="1">
      <c r="A4" s="75" t="s">
        <v>58</v>
      </c>
    </row>
    <row r="5" ht="17.25">
      <c r="A5" s="75" t="s">
        <v>57</v>
      </c>
    </row>
  </sheetData>
  <sheetProtection sheet="1" objects="1" scenarios="1"/>
  <printOptions/>
  <pageMargins left="0.75" right="0.75" top="1" bottom="1" header="0.5" footer="0.5"/>
  <pageSetup horizontalDpi="96" verticalDpi="96"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104" sqref="B104:AF113"/>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50" t="s">
        <v>21</v>
      </c>
      <c r="D4" s="150"/>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47" t="s">
        <v>19</v>
      </c>
      <c r="M5" s="148"/>
      <c r="N5" s="149"/>
      <c r="O5" s="1"/>
      <c r="P5" s="8"/>
      <c r="Q5" s="40"/>
      <c r="R5" s="40"/>
      <c r="S5" s="10" t="s">
        <v>22</v>
      </c>
      <c r="T5"/>
      <c r="U5" s="24"/>
      <c r="V5" s="21"/>
      <c r="W5" s="22"/>
      <c r="X5" s="13"/>
      <c r="Y5" s="13"/>
      <c r="Z5" s="13"/>
      <c r="AA5" s="22"/>
      <c r="AB5" s="13"/>
      <c r="AC5" s="13"/>
      <c r="AD5" s="22"/>
      <c r="AE5" s="152"/>
      <c r="AF5" s="152"/>
      <c r="AG5" s="152"/>
      <c r="AH5" s="22"/>
      <c r="AI5" s="22"/>
      <c r="AJ5" s="13"/>
      <c r="AK5" s="13"/>
      <c r="AL5" s="26"/>
      <c r="AN5" s="24"/>
      <c r="AO5" s="21"/>
      <c r="AP5" s="22"/>
      <c r="AQ5" s="13"/>
      <c r="AR5" s="13"/>
      <c r="AS5" s="13"/>
      <c r="AT5" s="22"/>
      <c r="AU5" s="13"/>
      <c r="AV5" s="13"/>
      <c r="AW5" s="22"/>
      <c r="AX5" s="152"/>
      <c r="AY5" s="152"/>
      <c r="AZ5" s="152"/>
      <c r="BA5" s="22"/>
      <c r="BB5" s="22"/>
      <c r="BC5" s="13"/>
      <c r="BD5" s="13"/>
      <c r="BE5" s="26"/>
      <c r="BG5" s="24"/>
      <c r="BH5" s="21"/>
      <c r="BI5" s="22"/>
      <c r="BJ5" s="13"/>
      <c r="BK5" s="13"/>
      <c r="BL5" s="13"/>
      <c r="BM5" s="22"/>
      <c r="BN5" s="13"/>
      <c r="BO5" s="13"/>
      <c r="BP5" s="22"/>
      <c r="BQ5" s="152"/>
      <c r="BR5" s="152"/>
      <c r="BS5" s="152"/>
      <c r="BT5" s="22"/>
      <c r="BU5" s="22"/>
      <c r="BV5" s="13"/>
      <c r="BW5" s="13"/>
      <c r="BX5" s="26"/>
      <c r="BZ5" s="24"/>
      <c r="CA5" s="21"/>
      <c r="CB5" s="22"/>
      <c r="CC5" s="13"/>
      <c r="CD5" s="13"/>
      <c r="CE5" s="13"/>
      <c r="CF5" s="22"/>
      <c r="CG5" s="13"/>
      <c r="CH5" s="13"/>
      <c r="CI5" s="22"/>
      <c r="CJ5" s="152"/>
      <c r="CK5" s="152"/>
      <c r="CL5" s="152"/>
      <c r="CM5" s="22"/>
      <c r="CN5" s="22"/>
      <c r="CO5" s="13"/>
      <c r="CP5" s="13"/>
      <c r="CQ5" s="26"/>
      <c r="CS5" s="24"/>
      <c r="CT5" s="21"/>
      <c r="CU5" s="22"/>
      <c r="CV5" s="13"/>
      <c r="CW5" s="13"/>
      <c r="CX5" s="13"/>
      <c r="CY5" s="22"/>
      <c r="CZ5" s="13"/>
      <c r="DA5" s="13"/>
      <c r="DB5" s="22"/>
      <c r="DC5" s="152"/>
      <c r="DD5" s="152"/>
      <c r="DE5" s="152"/>
      <c r="DF5" s="22"/>
      <c r="DG5" s="22"/>
      <c r="DH5" s="13"/>
      <c r="DI5" s="13"/>
      <c r="DJ5" s="26"/>
      <c r="DL5" s="24"/>
      <c r="DM5" s="21"/>
      <c r="DN5" s="22"/>
      <c r="DO5" s="13"/>
      <c r="DP5" s="13"/>
      <c r="DQ5" s="13"/>
      <c r="DR5" s="22"/>
      <c r="DS5" s="13"/>
      <c r="DT5" s="13"/>
      <c r="DU5" s="22"/>
      <c r="DV5" s="152"/>
      <c r="DW5" s="152"/>
      <c r="DX5" s="152"/>
      <c r="DY5" s="22"/>
      <c r="DZ5" s="22"/>
      <c r="EA5" s="13"/>
      <c r="EB5" s="13"/>
      <c r="EC5" s="26"/>
      <c r="EE5" s="24"/>
      <c r="EF5" s="21"/>
      <c r="EG5" s="22"/>
      <c r="EH5" s="13"/>
      <c r="EI5" s="13"/>
      <c r="EJ5" s="13"/>
      <c r="EK5" s="22"/>
      <c r="EL5" s="13"/>
      <c r="EM5" s="13"/>
      <c r="EN5" s="22"/>
      <c r="EO5" s="152"/>
      <c r="EP5" s="152"/>
      <c r="EQ5" s="152"/>
      <c r="ER5" s="22"/>
      <c r="ES5" s="22"/>
      <c r="ET5" s="13"/>
      <c r="EU5" s="13"/>
      <c r="EV5" s="26"/>
      <c r="EX5" s="24"/>
      <c r="EY5" s="21"/>
      <c r="EZ5" s="22"/>
      <c r="FA5" s="13"/>
      <c r="FB5" s="13"/>
      <c r="FC5" s="13"/>
      <c r="FD5" s="22"/>
      <c r="FE5" s="13"/>
      <c r="FF5" s="13"/>
      <c r="FG5" s="22"/>
      <c r="FH5" s="152"/>
      <c r="FI5" s="152"/>
      <c r="FJ5" s="152"/>
      <c r="FK5" s="22"/>
      <c r="FL5" s="22"/>
      <c r="FM5" s="13"/>
      <c r="FN5" s="13"/>
      <c r="FO5" s="26"/>
      <c r="FQ5" s="24"/>
      <c r="FR5" s="21"/>
      <c r="FS5" s="22"/>
      <c r="FT5" s="13"/>
      <c r="FU5" s="13"/>
      <c r="FV5" s="13"/>
      <c r="FW5" s="22"/>
      <c r="FX5" s="13"/>
      <c r="FY5" s="13"/>
      <c r="FZ5" s="22"/>
      <c r="GA5" s="152"/>
      <c r="GB5" s="152"/>
      <c r="GC5" s="152"/>
      <c r="GD5" s="22"/>
      <c r="GE5" s="22"/>
      <c r="GF5" s="13"/>
      <c r="GG5" s="13"/>
      <c r="GH5" s="26"/>
      <c r="GJ5" s="24"/>
      <c r="GK5" s="21"/>
      <c r="GL5" s="22"/>
      <c r="GM5" s="13"/>
      <c r="GN5" s="13"/>
      <c r="GO5" s="13"/>
      <c r="GP5" s="22"/>
      <c r="GQ5" s="13"/>
      <c r="GR5" s="13"/>
      <c r="GS5" s="22"/>
      <c r="GT5" s="152"/>
      <c r="GU5" s="152"/>
      <c r="GV5" s="152"/>
      <c r="GW5" s="22"/>
      <c r="GX5" s="22"/>
      <c r="GY5" s="13"/>
      <c r="GZ5" s="13"/>
      <c r="HA5" s="26"/>
      <c r="HC5" s="24"/>
      <c r="HD5" s="21"/>
      <c r="HE5" s="22"/>
      <c r="HF5" s="13"/>
      <c r="HG5" s="13"/>
      <c r="HH5" s="13"/>
      <c r="HI5" s="22"/>
      <c r="HJ5" s="13"/>
      <c r="HK5" s="13"/>
      <c r="HL5" s="22"/>
      <c r="HM5" s="152"/>
      <c r="HN5" s="152"/>
      <c r="HO5" s="152"/>
      <c r="HP5" s="22"/>
      <c r="HQ5" s="22"/>
      <c r="HR5" s="13"/>
      <c r="HS5" s="13"/>
      <c r="HT5" s="26"/>
      <c r="HV5" s="24"/>
      <c r="HW5" s="21"/>
      <c r="HX5" s="22"/>
      <c r="HY5" s="13"/>
      <c r="HZ5" s="13"/>
      <c r="IA5" s="13"/>
      <c r="IB5" s="22"/>
      <c r="IC5" s="13"/>
      <c r="ID5" s="13"/>
      <c r="IE5" s="22"/>
      <c r="IF5" s="152"/>
      <c r="IG5" s="152"/>
      <c r="IH5" s="152"/>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50" t="s">
        <v>36</v>
      </c>
      <c r="D9" s="150"/>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47" t="s">
        <v>19</v>
      </c>
      <c r="M10" s="148"/>
      <c r="N10" s="149"/>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50" t="s">
        <v>37</v>
      </c>
      <c r="D19" s="150"/>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47" t="s">
        <v>19</v>
      </c>
      <c r="M20" s="148"/>
      <c r="N20" s="149"/>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50" t="s">
        <v>35</v>
      </c>
      <c r="D29" s="150"/>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47" t="s">
        <v>19</v>
      </c>
      <c r="M30" s="148"/>
      <c r="N30" s="149"/>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50" t="s">
        <v>38</v>
      </c>
      <c r="D49" s="150"/>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47" t="s">
        <v>19</v>
      </c>
      <c r="M50" s="148"/>
      <c r="N50" s="149"/>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50" t="s">
        <v>42</v>
      </c>
      <c r="D159" s="150"/>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47" t="s">
        <v>19</v>
      </c>
      <c r="M160" s="148"/>
      <c r="N160" s="149"/>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50" t="s">
        <v>43</v>
      </c>
      <c r="D269" s="150"/>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47" t="s">
        <v>19</v>
      </c>
      <c r="M270" s="148"/>
      <c r="N270" s="149"/>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50" t="s">
        <v>49</v>
      </c>
      <c r="D379" s="150"/>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47" t="s">
        <v>19</v>
      </c>
      <c r="M380" s="148"/>
      <c r="N380" s="149"/>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51"/>
      <c r="D718" s="151"/>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52"/>
      <c r="M719" s="152"/>
      <c r="N719" s="152"/>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51"/>
      <c r="D778" s="151"/>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52"/>
      <c r="M779" s="152"/>
      <c r="N779" s="152"/>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51"/>
      <c r="D838" s="151"/>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52"/>
      <c r="M839" s="152"/>
      <c r="N839" s="152"/>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51"/>
      <c r="D898" s="151"/>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52"/>
      <c r="M899" s="152"/>
      <c r="N899" s="152"/>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51"/>
      <c r="D958" s="151"/>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52"/>
      <c r="M959" s="152"/>
      <c r="N959" s="152"/>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51"/>
      <c r="D1018" s="151"/>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52"/>
      <c r="M1019" s="152"/>
      <c r="N1019" s="152"/>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C1018:D1018"/>
    <mergeCell ref="L1019:N1019"/>
    <mergeCell ref="IF5:IH5"/>
    <mergeCell ref="HM5:HO5"/>
    <mergeCell ref="BQ5:BS5"/>
    <mergeCell ref="CJ5:CL5"/>
    <mergeCell ref="DC5:DE5"/>
    <mergeCell ref="GT5:GV5"/>
    <mergeCell ref="DV5:DX5"/>
    <mergeCell ref="EO5:EQ5"/>
    <mergeCell ref="C4:D4"/>
    <mergeCell ref="AE5:AG5"/>
    <mergeCell ref="AX5:AZ5"/>
    <mergeCell ref="L5:N5"/>
    <mergeCell ref="FH5:FJ5"/>
    <mergeCell ref="GA5:GC5"/>
    <mergeCell ref="C778:D778"/>
    <mergeCell ref="L779:N779"/>
    <mergeCell ref="C718:D718"/>
    <mergeCell ref="L719:N719"/>
    <mergeCell ref="C9:D9"/>
    <mergeCell ref="L10:N10"/>
    <mergeCell ref="C19:D19"/>
    <mergeCell ref="L20:N20"/>
    <mergeCell ref="C838:D838"/>
    <mergeCell ref="L839:N839"/>
    <mergeCell ref="C958:D958"/>
    <mergeCell ref="L959:N959"/>
    <mergeCell ref="C898:D898"/>
    <mergeCell ref="L899:N899"/>
    <mergeCell ref="C29:D29"/>
    <mergeCell ref="L30:N30"/>
    <mergeCell ref="C49:D49"/>
    <mergeCell ref="L50:N50"/>
    <mergeCell ref="L270:N270"/>
    <mergeCell ref="C379:D379"/>
    <mergeCell ref="L380:N380"/>
    <mergeCell ref="C159:D159"/>
    <mergeCell ref="L160:N160"/>
    <mergeCell ref="C269:D269"/>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61</v>
      </c>
      <c r="B1" s="18" t="s">
        <v>82</v>
      </c>
      <c r="C1" s="11">
        <v>23.15</v>
      </c>
      <c r="D1" s="11">
        <v>6.66</v>
      </c>
      <c r="E1" s="11">
        <v>25.05</v>
      </c>
      <c r="F1" s="11">
        <v>6.38</v>
      </c>
      <c r="G1" s="11">
        <v>21.4</v>
      </c>
      <c r="H1" s="11">
        <v>7.4</v>
      </c>
      <c r="I1" s="11">
        <v>24.4</v>
      </c>
      <c r="J1" s="11">
        <v>6.57</v>
      </c>
      <c r="K1" s="17">
        <f aca="true" t="shared" si="0" ref="K1:K22">IF(((SUM(C1:J1))*100)&lt;&gt;INT((SUM(C1:J1)*100)),"Too many dec places","")</f>
      </c>
    </row>
    <row r="2" spans="1:11" ht="15">
      <c r="A2" t="s">
        <v>62</v>
      </c>
      <c r="B2" s="15" t="s">
        <v>82</v>
      </c>
      <c r="C2" s="11">
        <v>24</v>
      </c>
      <c r="D2" s="11">
        <v>6.67</v>
      </c>
      <c r="E2" s="11">
        <v>22.35</v>
      </c>
      <c r="F2" s="11">
        <v>6.65</v>
      </c>
      <c r="G2" s="11">
        <v>23</v>
      </c>
      <c r="H2" s="11">
        <v>7.06</v>
      </c>
      <c r="I2" s="11">
        <v>20.45</v>
      </c>
      <c r="J2" s="11">
        <v>6.89</v>
      </c>
      <c r="K2" s="17">
        <f t="shared" si="0"/>
      </c>
    </row>
    <row r="3" spans="1:11" ht="15">
      <c r="A3" t="s">
        <v>64</v>
      </c>
      <c r="B3" s="15" t="s">
        <v>82</v>
      </c>
      <c r="C3" s="11">
        <v>24.95</v>
      </c>
      <c r="D3" s="11">
        <v>6.53</v>
      </c>
      <c r="E3" s="11">
        <v>25.95</v>
      </c>
      <c r="F3" s="11">
        <v>6.45</v>
      </c>
      <c r="G3" s="11">
        <v>26.05</v>
      </c>
      <c r="H3" s="11">
        <v>6.08</v>
      </c>
      <c r="I3" s="11">
        <v>25.8</v>
      </c>
      <c r="J3" s="11">
        <v>6.11</v>
      </c>
      <c r="K3" s="17">
        <f t="shared" si="0"/>
      </c>
    </row>
    <row r="4" spans="1:11" ht="15">
      <c r="A4" t="s">
        <v>63</v>
      </c>
      <c r="B4" s="15" t="s">
        <v>83</v>
      </c>
      <c r="C4" s="11">
        <v>22.4</v>
      </c>
      <c r="D4" s="11">
        <v>7.22</v>
      </c>
      <c r="E4" s="11">
        <v>22.7</v>
      </c>
      <c r="F4" s="11">
        <v>7.09</v>
      </c>
      <c r="G4" s="11">
        <v>21.8</v>
      </c>
      <c r="H4" s="11">
        <v>7.56</v>
      </c>
      <c r="I4" s="11">
        <v>23.5</v>
      </c>
      <c r="J4" s="11">
        <v>7.08</v>
      </c>
      <c r="K4" s="17">
        <f t="shared" si="0"/>
      </c>
    </row>
    <row r="5" spans="1:11" ht="15">
      <c r="A5" t="s">
        <v>75</v>
      </c>
      <c r="B5" s="15" t="s">
        <v>81</v>
      </c>
      <c r="C5" s="11">
        <v>11.75</v>
      </c>
      <c r="D5" s="11">
        <v>11.3</v>
      </c>
      <c r="E5" s="11">
        <v>12.85</v>
      </c>
      <c r="F5" s="11">
        <v>10.45</v>
      </c>
      <c r="G5" s="11">
        <v>12.95</v>
      </c>
      <c r="H5" s="11">
        <v>11.62</v>
      </c>
      <c r="I5" s="11">
        <v>12.2</v>
      </c>
      <c r="J5" s="11">
        <v>11.13</v>
      </c>
      <c r="K5" s="17">
        <f t="shared" si="0"/>
      </c>
    </row>
    <row r="6" spans="1:11" ht="15">
      <c r="A6" t="s">
        <v>78</v>
      </c>
      <c r="B6" s="15" t="s">
        <v>81</v>
      </c>
      <c r="C6" s="11">
        <v>16.6</v>
      </c>
      <c r="D6" s="11">
        <v>9.2</v>
      </c>
      <c r="E6" s="11">
        <v>17.7</v>
      </c>
      <c r="F6" s="11">
        <v>9.56</v>
      </c>
      <c r="G6" s="11">
        <v>17.6</v>
      </c>
      <c r="H6" s="11">
        <v>9.34</v>
      </c>
      <c r="I6" s="11">
        <v>16.5</v>
      </c>
      <c r="J6" s="11">
        <v>8.97</v>
      </c>
      <c r="K6" s="17">
        <f t="shared" si="0"/>
      </c>
    </row>
    <row r="7" spans="1:11" ht="15">
      <c r="A7" t="s">
        <v>72</v>
      </c>
      <c r="B7" s="15" t="s">
        <v>83</v>
      </c>
      <c r="C7" s="11">
        <v>20.4</v>
      </c>
      <c r="D7" s="11">
        <v>8.18</v>
      </c>
      <c r="E7" s="11">
        <v>23.4</v>
      </c>
      <c r="F7" s="11">
        <v>7.04</v>
      </c>
      <c r="G7" s="11">
        <v>21.85</v>
      </c>
      <c r="H7" s="11">
        <v>7.29</v>
      </c>
      <c r="I7" s="11">
        <v>23.25</v>
      </c>
      <c r="J7" s="11">
        <v>7.14</v>
      </c>
      <c r="K7" s="17">
        <f t="shared" si="0"/>
      </c>
    </row>
    <row r="8" spans="1:11" ht="15">
      <c r="A8" t="s">
        <v>60</v>
      </c>
      <c r="B8" s="15" t="s">
        <v>81</v>
      </c>
      <c r="C8" s="11">
        <v>17.85</v>
      </c>
      <c r="D8" s="11">
        <v>9.18</v>
      </c>
      <c r="E8" s="11">
        <v>18.5</v>
      </c>
      <c r="F8" s="11">
        <v>9.36</v>
      </c>
      <c r="G8" s="11">
        <v>17.6</v>
      </c>
      <c r="H8" s="11">
        <v>9.07</v>
      </c>
      <c r="I8" s="11">
        <v>17.95</v>
      </c>
      <c r="J8" s="11">
        <v>9.76</v>
      </c>
      <c r="K8" s="17">
        <f t="shared" si="0"/>
      </c>
    </row>
    <row r="9" spans="1:11" ht="15">
      <c r="A9" t="s">
        <v>77</v>
      </c>
      <c r="B9" s="15" t="s">
        <v>81</v>
      </c>
      <c r="C9" s="11">
        <v>14.6</v>
      </c>
      <c r="D9" s="11">
        <v>10.56</v>
      </c>
      <c r="E9" s="11">
        <v>17.6</v>
      </c>
      <c r="F9" s="11">
        <v>9.52</v>
      </c>
      <c r="G9" s="11">
        <v>15.5</v>
      </c>
      <c r="H9" s="11">
        <v>10.02</v>
      </c>
      <c r="I9" s="11">
        <v>16.4</v>
      </c>
      <c r="J9" s="11">
        <v>9.92</v>
      </c>
      <c r="K9" s="17">
        <f t="shared" si="0"/>
      </c>
    </row>
    <row r="10" spans="1:11" ht="15">
      <c r="A10" t="s">
        <v>68</v>
      </c>
      <c r="B10" s="15" t="s">
        <v>81</v>
      </c>
      <c r="C10" s="11">
        <v>19.65</v>
      </c>
      <c r="D10" s="11">
        <v>8.37</v>
      </c>
      <c r="E10" s="11">
        <v>20.15</v>
      </c>
      <c r="F10" s="11">
        <v>8.4</v>
      </c>
      <c r="G10" s="11">
        <v>19.8</v>
      </c>
      <c r="H10" s="11">
        <v>8.63</v>
      </c>
      <c r="I10" s="11">
        <v>19.6</v>
      </c>
      <c r="J10" s="11">
        <v>8.55</v>
      </c>
      <c r="K10" s="17">
        <f t="shared" si="0"/>
      </c>
    </row>
    <row r="11" spans="1:11" ht="15">
      <c r="A11" t="s">
        <v>65</v>
      </c>
      <c r="B11" s="15" t="s">
        <v>81</v>
      </c>
      <c r="C11" s="11">
        <v>16.75</v>
      </c>
      <c r="D11" s="11">
        <v>9.91</v>
      </c>
      <c r="E11" s="11">
        <v>16.9</v>
      </c>
      <c r="F11" s="11">
        <v>10.2</v>
      </c>
      <c r="G11" s="11">
        <v>17.85</v>
      </c>
      <c r="H11" s="11">
        <v>8.9</v>
      </c>
      <c r="I11" s="11">
        <v>14.7</v>
      </c>
      <c r="J11" s="11">
        <v>9.49</v>
      </c>
      <c r="K11" s="17">
        <f t="shared" si="0"/>
      </c>
    </row>
    <row r="12" spans="1:11" ht="15">
      <c r="A12" t="s">
        <v>66</v>
      </c>
      <c r="B12" s="15" t="s">
        <v>81</v>
      </c>
      <c r="C12" s="11">
        <v>15.15</v>
      </c>
      <c r="D12" s="11">
        <v>9.51</v>
      </c>
      <c r="E12" s="11">
        <v>16.6</v>
      </c>
      <c r="F12" s="11">
        <v>9.26</v>
      </c>
      <c r="G12" s="11">
        <v>17.7</v>
      </c>
      <c r="H12" s="11">
        <v>8.96</v>
      </c>
      <c r="I12" s="11">
        <v>17.55</v>
      </c>
      <c r="J12" s="11">
        <v>8.8</v>
      </c>
      <c r="K12" s="17">
        <f t="shared" si="0"/>
      </c>
    </row>
    <row r="13" spans="1:11" ht="15">
      <c r="A13" t="s">
        <v>80</v>
      </c>
      <c r="B13" s="15" t="s">
        <v>81</v>
      </c>
      <c r="C13" s="11">
        <v>11.35</v>
      </c>
      <c r="D13" s="11">
        <v>13.04</v>
      </c>
      <c r="E13" s="11">
        <v>15.1</v>
      </c>
      <c r="F13" s="11">
        <v>10.96</v>
      </c>
      <c r="G13" s="11">
        <v>9.5</v>
      </c>
      <c r="H13" s="11">
        <v>14.05</v>
      </c>
      <c r="I13" s="11">
        <v>12.8</v>
      </c>
      <c r="J13" s="11">
        <v>12.08</v>
      </c>
      <c r="K13" s="17">
        <f t="shared" si="0"/>
      </c>
    </row>
    <row r="14" spans="1:11" ht="15">
      <c r="A14" t="s">
        <v>74</v>
      </c>
      <c r="B14" s="15" t="s">
        <v>81</v>
      </c>
      <c r="C14" s="11">
        <v>15.6</v>
      </c>
      <c r="D14" s="11">
        <v>10.37</v>
      </c>
      <c r="E14" s="11">
        <v>16.1</v>
      </c>
      <c r="F14" s="11">
        <v>10.44</v>
      </c>
      <c r="G14" s="11">
        <v>16.25</v>
      </c>
      <c r="H14" s="11">
        <v>9.92</v>
      </c>
      <c r="I14" s="11">
        <v>16.45</v>
      </c>
      <c r="J14" s="11">
        <v>10.06</v>
      </c>
      <c r="K14" s="17">
        <f t="shared" si="0"/>
      </c>
    </row>
    <row r="15" spans="1:11" ht="15">
      <c r="A15" t="s">
        <v>70</v>
      </c>
      <c r="B15" s="15" t="s">
        <v>83</v>
      </c>
      <c r="C15" s="11">
        <v>16.4</v>
      </c>
      <c r="D15" s="11">
        <v>8.51</v>
      </c>
      <c r="E15" s="11">
        <v>18.9</v>
      </c>
      <c r="F15" s="11">
        <v>8.24</v>
      </c>
      <c r="G15" s="11">
        <v>18.75</v>
      </c>
      <c r="H15" s="11">
        <v>7.96</v>
      </c>
      <c r="I15" s="11">
        <v>16.8</v>
      </c>
      <c r="J15" s="11">
        <v>8.02</v>
      </c>
      <c r="K15" s="17">
        <f t="shared" si="0"/>
      </c>
    </row>
    <row r="16" spans="1:11" ht="15">
      <c r="A16" t="s">
        <v>73</v>
      </c>
      <c r="B16" s="15" t="s">
        <v>82</v>
      </c>
      <c r="C16" s="11">
        <v>23.6</v>
      </c>
      <c r="D16" s="11">
        <v>6.57</v>
      </c>
      <c r="E16" s="11">
        <v>22.25</v>
      </c>
      <c r="F16" s="11">
        <v>6.64</v>
      </c>
      <c r="G16" s="11">
        <v>24.95</v>
      </c>
      <c r="H16" s="11">
        <v>6.6</v>
      </c>
      <c r="I16" s="11">
        <v>24.3</v>
      </c>
      <c r="J16" s="11">
        <v>6.68</v>
      </c>
      <c r="K16" s="17">
        <f t="shared" si="0"/>
      </c>
    </row>
    <row r="17" spans="1:11" ht="15">
      <c r="A17" t="s">
        <v>59</v>
      </c>
      <c r="B17" s="15" t="s">
        <v>82</v>
      </c>
      <c r="C17" s="11">
        <v>29.55</v>
      </c>
      <c r="D17" s="11">
        <v>5.35</v>
      </c>
      <c r="E17" s="11">
        <v>32.4</v>
      </c>
      <c r="F17" s="11">
        <v>5.18</v>
      </c>
      <c r="G17" s="11">
        <v>28.2</v>
      </c>
      <c r="H17" s="11">
        <v>5.39</v>
      </c>
      <c r="I17" s="11">
        <v>26.6</v>
      </c>
      <c r="J17" s="11">
        <v>5.44</v>
      </c>
      <c r="K17" s="17">
        <f t="shared" si="0"/>
      </c>
    </row>
    <row r="18" spans="1:11" ht="15">
      <c r="A18" t="s">
        <v>67</v>
      </c>
      <c r="B18" s="15" t="s">
        <v>82</v>
      </c>
      <c r="C18" s="11">
        <v>17.5</v>
      </c>
      <c r="D18" s="11">
        <v>8.01</v>
      </c>
      <c r="E18" s="11">
        <v>18.8</v>
      </c>
      <c r="F18" s="11">
        <v>7.18</v>
      </c>
      <c r="G18" s="11">
        <v>18.35</v>
      </c>
      <c r="H18" s="11">
        <v>7.78</v>
      </c>
      <c r="I18" s="11">
        <v>20.35</v>
      </c>
      <c r="J18" s="11">
        <v>7.31</v>
      </c>
      <c r="K18" s="17">
        <f t="shared" si="0"/>
      </c>
    </row>
    <row r="19" spans="1:11" ht="15">
      <c r="A19" t="s">
        <v>71</v>
      </c>
      <c r="B19" s="15" t="s">
        <v>81</v>
      </c>
      <c r="C19" s="11">
        <v>19.55</v>
      </c>
      <c r="D19" s="11">
        <v>8.45</v>
      </c>
      <c r="E19" s="11">
        <v>17.6</v>
      </c>
      <c r="F19" s="11">
        <v>8.12</v>
      </c>
      <c r="G19" s="11">
        <v>20</v>
      </c>
      <c r="H19" s="11">
        <v>8.42</v>
      </c>
      <c r="I19" s="11">
        <v>17.55</v>
      </c>
      <c r="J19" s="11">
        <v>8.85</v>
      </c>
      <c r="K19" s="17">
        <f t="shared" si="0"/>
      </c>
    </row>
    <row r="20" spans="1:11" ht="15">
      <c r="A20" t="s">
        <v>76</v>
      </c>
      <c r="B20" s="15" t="s">
        <v>81</v>
      </c>
      <c r="C20" s="11">
        <v>13.5</v>
      </c>
      <c r="D20" s="11">
        <v>9.93</v>
      </c>
      <c r="E20" s="11">
        <v>14</v>
      </c>
      <c r="F20" s="11">
        <v>8.38</v>
      </c>
      <c r="G20" s="11">
        <v>12.95</v>
      </c>
      <c r="H20" s="11">
        <v>9.84</v>
      </c>
      <c r="I20" s="11">
        <v>15.25</v>
      </c>
      <c r="J20" s="11">
        <v>9.02</v>
      </c>
      <c r="K20" s="17">
        <f t="shared" si="0"/>
      </c>
    </row>
    <row r="21" spans="1:11" ht="15">
      <c r="A21" t="s">
        <v>69</v>
      </c>
      <c r="B21" s="15" t="s">
        <v>83</v>
      </c>
      <c r="C21" s="11">
        <v>17.05</v>
      </c>
      <c r="D21" s="11">
        <v>8.95</v>
      </c>
      <c r="E21" s="11">
        <v>18.95</v>
      </c>
      <c r="F21" s="11">
        <v>8.89</v>
      </c>
      <c r="G21" s="11">
        <v>17.35</v>
      </c>
      <c r="H21" s="11">
        <v>8.95</v>
      </c>
      <c r="I21" s="11">
        <v>18.85</v>
      </c>
      <c r="J21" s="11">
        <v>8.68</v>
      </c>
      <c r="K21" s="17">
        <f t="shared" si="0"/>
      </c>
    </row>
    <row r="22" spans="1:11" ht="15">
      <c r="A22" t="s">
        <v>79</v>
      </c>
      <c r="B22" s="15" t="s">
        <v>81</v>
      </c>
      <c r="C22" s="11">
        <v>0</v>
      </c>
      <c r="D22" s="11">
        <v>0</v>
      </c>
      <c r="E22" s="11">
        <v>0</v>
      </c>
      <c r="F22" s="11">
        <v>0</v>
      </c>
      <c r="G22" s="11">
        <v>0</v>
      </c>
      <c r="H22" s="11">
        <v>0</v>
      </c>
      <c r="I22" s="11">
        <v>5</v>
      </c>
      <c r="J22" s="11">
        <v>13.6</v>
      </c>
      <c r="K22" s="17">
        <f t="shared" si="0"/>
      </c>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6"/>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127.8</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2" t="s">
        <v>28</v>
      </c>
      <c r="E1" s="142"/>
      <c r="F1" s="31"/>
      <c r="G1" s="142" t="s">
        <v>29</v>
      </c>
      <c r="H1" s="142"/>
    </row>
    <row r="2" spans="4:18" ht="12.75">
      <c r="D2" s="31" t="s">
        <v>30</v>
      </c>
      <c r="E2" s="31" t="s">
        <v>31</v>
      </c>
      <c r="F2" s="31"/>
      <c r="G2" s="31" t="s">
        <v>30</v>
      </c>
      <c r="H2" s="31" t="s">
        <v>31</v>
      </c>
      <c r="R2"/>
    </row>
    <row r="3" spans="4:8" ht="12.75">
      <c r="D3" s="11">
        <v>0</v>
      </c>
      <c r="E3" s="11">
        <v>50</v>
      </c>
      <c r="G3" s="11">
        <v>0</v>
      </c>
      <c r="H3" s="11">
        <v>25</v>
      </c>
    </row>
    <row r="4" spans="2:17" ht="18" customHeight="1">
      <c r="B4" s="33">
        <v>22</v>
      </c>
      <c r="C4" s="33" t="s">
        <v>39</v>
      </c>
      <c r="D4" s="41"/>
      <c r="E4" s="42"/>
      <c r="F4" s="43"/>
      <c r="G4" s="41"/>
      <c r="H4" s="43"/>
      <c r="I4" s="41"/>
      <c r="J4" s="44"/>
      <c r="K4" s="41"/>
      <c r="L4" s="43"/>
      <c r="M4" s="41"/>
      <c r="N4" s="44"/>
      <c r="O4" s="41"/>
      <c r="P4" s="43"/>
      <c r="Q4" s="41"/>
    </row>
    <row r="5" spans="1:18" ht="12.75">
      <c r="A5" s="29" t="s">
        <v>27</v>
      </c>
      <c r="B5" s="29" t="s">
        <v>20</v>
      </c>
      <c r="C5" s="143"/>
      <c r="D5" s="144"/>
      <c r="E5" s="145"/>
      <c r="G5" s="146"/>
      <c r="H5" s="144"/>
      <c r="I5" s="145"/>
      <c r="K5" s="139"/>
      <c r="L5" s="140"/>
      <c r="M5" s="141"/>
      <c r="O5" s="136"/>
      <c r="P5" s="137"/>
      <c r="Q5" s="138"/>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IF(MIN(D7,E7,H7,I7,L7:M7,P7,Q7)&gt;=0.01,"OK","")</f>
        <v>OK</v>
      </c>
      <c r="B7" s="21">
        <v>1</v>
      </c>
      <c r="C7" t="s">
        <v>73</v>
      </c>
      <c r="D7" s="11">
        <v>23.6</v>
      </c>
      <c r="E7" s="11">
        <v>6.57</v>
      </c>
      <c r="F7" s="13"/>
      <c r="G7" t="s">
        <v>67</v>
      </c>
      <c r="H7" s="11">
        <v>18.8</v>
      </c>
      <c r="I7" s="11">
        <v>7.18</v>
      </c>
      <c r="J7" s="22"/>
      <c r="K7" t="s">
        <v>75</v>
      </c>
      <c r="L7" s="11">
        <v>12.95</v>
      </c>
      <c r="M7" s="11">
        <v>11.62</v>
      </c>
      <c r="N7" s="22"/>
      <c r="O7" t="s">
        <v>59</v>
      </c>
      <c r="P7" s="11">
        <v>26.6</v>
      </c>
      <c r="Q7" s="11">
        <v>5.44</v>
      </c>
      <c r="R7" s="17">
        <f>IF(((SUM(D7:Q7))*100)&lt;&gt;INT((SUM(D7:Q7)*100)),"Too many dec places","")</f>
      </c>
      <c r="S7" s="20"/>
      <c r="T7" s="20"/>
      <c r="U7" s="20"/>
      <c r="V7" s="20"/>
      <c r="W7" s="20"/>
      <c r="X7" s="20"/>
      <c r="Y7" s="20"/>
      <c r="Z7" s="20"/>
      <c r="AA7" s="20"/>
      <c r="AB7" s="20"/>
      <c r="AC7" s="20"/>
      <c r="AD7" s="20"/>
      <c r="AE7" s="20"/>
    </row>
    <row r="8" spans="1:31" ht="12.75">
      <c r="A8" s="3" t="str">
        <f aca="true" t="shared" si="0" ref="A8:A18">IF(MIN(D8,E8,H8,I8,L8:M8,P8,Q8)&gt;=0.01,"OK","")</f>
        <v>OK</v>
      </c>
      <c r="B8" s="21">
        <v>2</v>
      </c>
      <c r="C8" t="s">
        <v>59</v>
      </c>
      <c r="D8" s="11">
        <v>29.55</v>
      </c>
      <c r="E8" s="11">
        <v>5.35</v>
      </c>
      <c r="F8" s="13"/>
      <c r="G8" t="s">
        <v>73</v>
      </c>
      <c r="H8" s="11">
        <v>22.25</v>
      </c>
      <c r="I8" s="11">
        <v>6.64</v>
      </c>
      <c r="J8" s="22"/>
      <c r="K8" t="s">
        <v>67</v>
      </c>
      <c r="L8" s="11">
        <v>18.35</v>
      </c>
      <c r="M8" s="11">
        <v>7.78</v>
      </c>
      <c r="N8" s="22"/>
      <c r="O8" t="s">
        <v>75</v>
      </c>
      <c r="P8" s="11">
        <v>12.2</v>
      </c>
      <c r="Q8" s="11">
        <v>11.13</v>
      </c>
      <c r="R8" s="17">
        <f aca="true" t="shared" si="1" ref="R8:R18">IF(((SUM(D8:Q8))*100)&lt;&gt;INT((SUM(D8:Q8)*100)),"Too many dec places","")</f>
      </c>
      <c r="S8" s="20"/>
      <c r="T8" s="20"/>
      <c r="U8" s="20"/>
      <c r="V8" s="20"/>
      <c r="W8" s="20"/>
      <c r="X8" s="20"/>
      <c r="Y8" s="20"/>
      <c r="Z8" s="20"/>
      <c r="AA8" s="20"/>
      <c r="AB8" s="20"/>
      <c r="AC8" s="20"/>
      <c r="AD8" s="20"/>
      <c r="AE8" s="20"/>
    </row>
    <row r="9" spans="1:31" ht="12.75">
      <c r="A9" s="3" t="str">
        <f t="shared" si="0"/>
        <v>OK</v>
      </c>
      <c r="B9" s="21">
        <v>3</v>
      </c>
      <c r="C9" t="s">
        <v>72</v>
      </c>
      <c r="D9" s="11">
        <v>20.4</v>
      </c>
      <c r="E9" s="11">
        <v>8.18</v>
      </c>
      <c r="F9" s="13"/>
      <c r="G9" t="s">
        <v>61</v>
      </c>
      <c r="H9" s="11">
        <v>25.05</v>
      </c>
      <c r="I9" s="11">
        <v>6.38</v>
      </c>
      <c r="J9" s="22"/>
      <c r="K9" t="s">
        <v>71</v>
      </c>
      <c r="L9" s="11">
        <v>20</v>
      </c>
      <c r="M9" s="11">
        <v>8.42</v>
      </c>
      <c r="N9" s="22"/>
      <c r="O9" t="s">
        <v>78</v>
      </c>
      <c r="P9" s="11">
        <v>16.5</v>
      </c>
      <c r="Q9" s="11">
        <v>8.97</v>
      </c>
      <c r="R9" s="17">
        <f t="shared" si="1"/>
      </c>
      <c r="S9" s="20"/>
      <c r="T9" s="20"/>
      <c r="U9" s="20"/>
      <c r="V9" s="20"/>
      <c r="W9" s="20"/>
      <c r="X9" s="20"/>
      <c r="Y9" s="20"/>
      <c r="Z9" s="20"/>
      <c r="AA9" s="20"/>
      <c r="AB9" s="20"/>
      <c r="AC9" s="20"/>
      <c r="AD9" s="20"/>
      <c r="AE9" s="20"/>
    </row>
    <row r="10" spans="1:31" ht="12.75">
      <c r="A10" s="3" t="str">
        <f t="shared" si="0"/>
        <v>OK</v>
      </c>
      <c r="B10" s="21">
        <v>4</v>
      </c>
      <c r="C10" t="s">
        <v>78</v>
      </c>
      <c r="D10" s="11">
        <v>16.6</v>
      </c>
      <c r="E10" s="11">
        <v>9.2</v>
      </c>
      <c r="F10" s="13"/>
      <c r="G10" t="s">
        <v>72</v>
      </c>
      <c r="H10" s="11">
        <v>23.4</v>
      </c>
      <c r="I10" s="11">
        <v>7.04</v>
      </c>
      <c r="J10" s="22"/>
      <c r="K10" t="s">
        <v>61</v>
      </c>
      <c r="L10" s="11">
        <v>21.4</v>
      </c>
      <c r="M10" s="11">
        <v>7.4</v>
      </c>
      <c r="N10" s="22"/>
      <c r="O10" t="s">
        <v>71</v>
      </c>
      <c r="P10" s="11">
        <v>17.55</v>
      </c>
      <c r="Q10" s="11">
        <v>8.85</v>
      </c>
      <c r="R10" s="17">
        <f t="shared" si="1"/>
      </c>
      <c r="S10" s="20"/>
      <c r="T10" s="20"/>
      <c r="U10" s="20"/>
      <c r="V10" s="20"/>
      <c r="W10" s="20"/>
      <c r="X10" s="20"/>
      <c r="Y10" s="20"/>
      <c r="Z10" s="20"/>
      <c r="AA10" s="20"/>
      <c r="AB10" s="20"/>
      <c r="AC10" s="20"/>
      <c r="AD10" s="20"/>
      <c r="AE10" s="20"/>
    </row>
    <row r="11" spans="1:37" ht="12.75">
      <c r="A11" s="3" t="str">
        <f t="shared" si="0"/>
        <v>OK</v>
      </c>
      <c r="B11" s="21">
        <v>5</v>
      </c>
      <c r="C11" t="s">
        <v>62</v>
      </c>
      <c r="D11" s="11">
        <v>24</v>
      </c>
      <c r="E11" s="11">
        <v>6.67</v>
      </c>
      <c r="F11" s="13"/>
      <c r="G11" t="s">
        <v>63</v>
      </c>
      <c r="H11" s="11">
        <v>22.7</v>
      </c>
      <c r="I11" s="11">
        <v>7.09</v>
      </c>
      <c r="J11" s="22"/>
      <c r="K11" t="s">
        <v>64</v>
      </c>
      <c r="L11" s="11">
        <v>26.05</v>
      </c>
      <c r="M11" s="11">
        <v>6.08</v>
      </c>
      <c r="N11" s="22"/>
      <c r="O11" t="s">
        <v>80</v>
      </c>
      <c r="P11" s="11">
        <v>12.8</v>
      </c>
      <c r="Q11" s="11">
        <v>12.08</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80</v>
      </c>
      <c r="D12" s="11">
        <v>11.35</v>
      </c>
      <c r="E12" s="11">
        <v>13.04</v>
      </c>
      <c r="F12" s="13"/>
      <c r="G12" t="s">
        <v>62</v>
      </c>
      <c r="H12" s="11">
        <v>22.35</v>
      </c>
      <c r="I12" s="11">
        <v>6.65</v>
      </c>
      <c r="J12" s="22"/>
      <c r="K12" t="s">
        <v>63</v>
      </c>
      <c r="L12" s="11">
        <v>21.8</v>
      </c>
      <c r="M12" s="11">
        <v>7.56</v>
      </c>
      <c r="N12" s="22"/>
      <c r="O12" t="s">
        <v>64</v>
      </c>
      <c r="P12" s="11">
        <v>25.8</v>
      </c>
      <c r="Q12" s="11">
        <v>6.11</v>
      </c>
      <c r="R12" s="17">
        <f t="shared" si="1"/>
      </c>
      <c r="S12" s="20"/>
      <c r="T12" s="20"/>
      <c r="U12" s="20"/>
      <c r="V12" s="20"/>
      <c r="W12" s="20"/>
      <c r="X12" s="20"/>
      <c r="Y12" s="20"/>
      <c r="Z12" s="20"/>
      <c r="AA12" s="20"/>
      <c r="AB12" s="20"/>
      <c r="AC12" s="20"/>
      <c r="AD12" s="20"/>
      <c r="AE12" s="20"/>
    </row>
    <row r="13" spans="1:31" ht="12.75">
      <c r="A13" s="3" t="str">
        <f t="shared" si="0"/>
        <v>OK</v>
      </c>
      <c r="B13" s="21">
        <v>7</v>
      </c>
      <c r="C13" t="s">
        <v>66</v>
      </c>
      <c r="D13" s="11">
        <v>15.15</v>
      </c>
      <c r="E13" s="11">
        <v>9.51</v>
      </c>
      <c r="F13" s="13"/>
      <c r="G13" t="s">
        <v>70</v>
      </c>
      <c r="H13" s="11">
        <v>18.9</v>
      </c>
      <c r="I13" s="11">
        <v>8.24</v>
      </c>
      <c r="J13" s="22"/>
      <c r="K13" t="s">
        <v>73</v>
      </c>
      <c r="L13" s="11">
        <v>24.95</v>
      </c>
      <c r="M13" s="11">
        <v>6.6</v>
      </c>
      <c r="N13" s="22"/>
      <c r="O13" t="s">
        <v>67</v>
      </c>
      <c r="P13" s="11">
        <v>20.35</v>
      </c>
      <c r="Q13" s="11">
        <v>7.31</v>
      </c>
      <c r="R13" s="17">
        <f t="shared" si="1"/>
      </c>
      <c r="S13" s="20"/>
      <c r="T13" s="20"/>
      <c r="U13" s="20"/>
      <c r="V13" s="20"/>
      <c r="W13" s="20"/>
      <c r="X13" s="20"/>
      <c r="Y13" s="20"/>
      <c r="Z13" s="20"/>
      <c r="AA13" s="20"/>
      <c r="AB13" s="20"/>
      <c r="AC13" s="20"/>
      <c r="AD13" s="20"/>
      <c r="AE13" s="20"/>
    </row>
    <row r="14" spans="1:31" ht="12.75">
      <c r="A14" s="3" t="str">
        <f t="shared" si="0"/>
        <v>OK</v>
      </c>
      <c r="B14" s="21">
        <v>8</v>
      </c>
      <c r="C14" t="s">
        <v>67</v>
      </c>
      <c r="D14" s="11">
        <v>17.5</v>
      </c>
      <c r="E14" s="11">
        <v>8.01</v>
      </c>
      <c r="F14" s="13"/>
      <c r="G14" t="s">
        <v>66</v>
      </c>
      <c r="H14" s="11">
        <v>16.6</v>
      </c>
      <c r="I14" s="11">
        <v>9.26</v>
      </c>
      <c r="J14" s="22"/>
      <c r="K14" t="s">
        <v>70</v>
      </c>
      <c r="L14" s="11">
        <v>18.75</v>
      </c>
      <c r="M14" s="11">
        <v>7.96</v>
      </c>
      <c r="N14" s="22"/>
      <c r="O14" t="s">
        <v>73</v>
      </c>
      <c r="P14" s="11">
        <v>24.3</v>
      </c>
      <c r="Q14" s="11">
        <v>6.68</v>
      </c>
      <c r="R14" s="17">
        <f t="shared" si="1"/>
      </c>
      <c r="S14" s="20"/>
      <c r="T14" s="20"/>
      <c r="U14" s="20"/>
      <c r="V14" s="20"/>
      <c r="W14" s="20"/>
      <c r="X14" s="20"/>
      <c r="Y14" s="20"/>
      <c r="Z14" s="20"/>
      <c r="AA14" s="20"/>
      <c r="AB14" s="20"/>
      <c r="AC14" s="20"/>
      <c r="AD14" s="20"/>
      <c r="AE14" s="20"/>
    </row>
    <row r="15" spans="1:31" ht="12.75">
      <c r="A15" s="3" t="str">
        <f t="shared" si="0"/>
        <v>OK</v>
      </c>
      <c r="B15" s="21">
        <v>9</v>
      </c>
      <c r="C15" t="s">
        <v>68</v>
      </c>
      <c r="D15" s="11">
        <v>19.65</v>
      </c>
      <c r="E15" s="11">
        <v>8.37</v>
      </c>
      <c r="F15" s="13"/>
      <c r="G15" t="s">
        <v>60</v>
      </c>
      <c r="H15" s="11">
        <v>18.5</v>
      </c>
      <c r="I15" s="11">
        <v>9.36</v>
      </c>
      <c r="J15" s="22"/>
      <c r="K15" t="s">
        <v>65</v>
      </c>
      <c r="L15" s="11">
        <v>17.85</v>
      </c>
      <c r="M15" s="11">
        <v>8.9</v>
      </c>
      <c r="N15" s="22"/>
      <c r="O15" t="s">
        <v>74</v>
      </c>
      <c r="P15" s="11">
        <v>16.45</v>
      </c>
      <c r="Q15" s="11">
        <v>10.06</v>
      </c>
      <c r="R15" s="17">
        <f t="shared" si="1"/>
      </c>
      <c r="S15" s="20"/>
      <c r="T15" s="20"/>
      <c r="U15" s="20"/>
      <c r="V15" s="20"/>
      <c r="W15" s="20"/>
      <c r="X15" s="20"/>
      <c r="Y15" s="20"/>
      <c r="Z15" s="20"/>
      <c r="AA15" s="20"/>
      <c r="AB15" s="20"/>
      <c r="AC15" s="20"/>
      <c r="AD15" s="20"/>
      <c r="AE15" s="20"/>
    </row>
    <row r="16" spans="1:31" ht="12.75">
      <c r="A16" s="3" t="str">
        <f t="shared" si="0"/>
        <v>OK</v>
      </c>
      <c r="B16" s="21">
        <v>10</v>
      </c>
      <c r="C16" t="s">
        <v>74</v>
      </c>
      <c r="D16" s="11">
        <v>15.6</v>
      </c>
      <c r="E16" s="11">
        <v>10.37</v>
      </c>
      <c r="F16" s="13"/>
      <c r="G16" t="s">
        <v>68</v>
      </c>
      <c r="H16" s="11">
        <v>20.15</v>
      </c>
      <c r="I16" s="11">
        <v>8.4</v>
      </c>
      <c r="J16" s="22"/>
      <c r="K16" t="s">
        <v>60</v>
      </c>
      <c r="L16" s="11">
        <v>17.6</v>
      </c>
      <c r="M16" s="11">
        <v>9.07</v>
      </c>
      <c r="N16" s="22"/>
      <c r="O16" t="s">
        <v>65</v>
      </c>
      <c r="P16" s="11">
        <v>14.7</v>
      </c>
      <c r="Q16" s="11">
        <v>9.49</v>
      </c>
      <c r="R16" s="17">
        <f t="shared" si="1"/>
      </c>
      <c r="S16" s="20"/>
      <c r="T16" s="20"/>
      <c r="U16" s="20"/>
      <c r="V16" s="20"/>
      <c r="W16" s="20"/>
      <c r="X16" s="20"/>
      <c r="Y16" s="20"/>
      <c r="Z16" s="20"/>
      <c r="AA16" s="20"/>
      <c r="AB16" s="20"/>
      <c r="AC16" s="20"/>
      <c r="AD16" s="20"/>
      <c r="AE16" s="20"/>
    </row>
    <row r="17" spans="1:31" ht="12.75">
      <c r="A17" s="3" t="str">
        <f t="shared" si="0"/>
        <v>OK</v>
      </c>
      <c r="B17" s="21">
        <v>11</v>
      </c>
      <c r="C17" t="s">
        <v>77</v>
      </c>
      <c r="D17" s="11">
        <v>14.6</v>
      </c>
      <c r="E17" s="11">
        <v>10.56</v>
      </c>
      <c r="F17" s="13"/>
      <c r="G17" t="s">
        <v>76</v>
      </c>
      <c r="H17" s="11">
        <v>14</v>
      </c>
      <c r="I17" s="11">
        <v>8.38</v>
      </c>
      <c r="J17" s="22"/>
      <c r="K17" t="s">
        <v>69</v>
      </c>
      <c r="L17" s="11">
        <v>17.35</v>
      </c>
      <c r="M17" s="11">
        <v>8.95</v>
      </c>
      <c r="N17" s="22"/>
      <c r="O17" t="s">
        <v>79</v>
      </c>
      <c r="P17" s="11">
        <v>5</v>
      </c>
      <c r="Q17" s="11">
        <v>13.6</v>
      </c>
      <c r="R17" s="17">
        <f t="shared" si="1"/>
      </c>
      <c r="S17" s="20"/>
      <c r="T17" s="20"/>
      <c r="U17" s="20"/>
      <c r="V17" s="20"/>
      <c r="W17" s="20"/>
      <c r="X17" s="20"/>
      <c r="Y17" s="20"/>
      <c r="Z17" s="20"/>
      <c r="AA17" s="20"/>
      <c r="AB17" s="20"/>
      <c r="AC17" s="20"/>
      <c r="AD17" s="20"/>
      <c r="AE17" s="20"/>
    </row>
    <row r="18" spans="1:31" ht="12.75">
      <c r="A18" s="3">
        <f t="shared" si="0"/>
      </c>
      <c r="B18" s="21">
        <v>12</v>
      </c>
      <c r="C18" t="s">
        <v>79</v>
      </c>
      <c r="D18" s="11">
        <v>0</v>
      </c>
      <c r="E18" s="11">
        <v>0</v>
      </c>
      <c r="F18" s="13"/>
      <c r="G18" t="s">
        <v>77</v>
      </c>
      <c r="H18" s="11">
        <v>17.6</v>
      </c>
      <c r="I18" s="11">
        <v>9.52</v>
      </c>
      <c r="J18" s="22"/>
      <c r="K18" t="s">
        <v>76</v>
      </c>
      <c r="L18" s="11">
        <v>12.95</v>
      </c>
      <c r="M18" s="11">
        <v>9.84</v>
      </c>
      <c r="N18" s="22"/>
      <c r="O18" t="s">
        <v>69</v>
      </c>
      <c r="P18" s="11">
        <v>18.85</v>
      </c>
      <c r="Q18" s="11">
        <v>8.68</v>
      </c>
      <c r="R18" s="17">
        <f t="shared" si="1"/>
      </c>
      <c r="S18" s="20"/>
      <c r="T18" s="20"/>
      <c r="U18" s="20"/>
      <c r="V18" s="20"/>
      <c r="W18" s="20"/>
      <c r="X18" s="20"/>
      <c r="Y18" s="20"/>
      <c r="Z18" s="20"/>
      <c r="AA18" s="20"/>
      <c r="AB18" s="20"/>
      <c r="AC18" s="20"/>
      <c r="AD18" s="20"/>
      <c r="AE18" s="20"/>
    </row>
    <row r="19" spans="1:31" ht="12.75">
      <c r="A19" s="3" t="str">
        <f>IF(MIN(D19,E19,H19,I19,L19:M19,P19,Q19)&gt;=0.01,"OK","")</f>
        <v>OK</v>
      </c>
      <c r="B19" s="21">
        <v>13</v>
      </c>
      <c r="C19" t="s">
        <v>75</v>
      </c>
      <c r="D19" s="11">
        <v>11.75</v>
      </c>
      <c r="E19" s="11">
        <v>11.3</v>
      </c>
      <c r="F19" s="13"/>
      <c r="G19" t="s">
        <v>59</v>
      </c>
      <c r="H19" s="11">
        <v>32.4</v>
      </c>
      <c r="I19" s="11">
        <v>5.18</v>
      </c>
      <c r="J19" s="22"/>
      <c r="K19" t="s">
        <v>66</v>
      </c>
      <c r="L19" s="11">
        <v>17.7</v>
      </c>
      <c r="M19" s="11">
        <v>8.96</v>
      </c>
      <c r="N19" s="22"/>
      <c r="O19" t="s">
        <v>70</v>
      </c>
      <c r="P19" s="11">
        <v>16.8</v>
      </c>
      <c r="Q19" s="11">
        <v>8.02</v>
      </c>
      <c r="R19" s="17">
        <f>IF(((SUM(D19:Q19))*100)&lt;&gt;INT((SUM(D19:Q19)*100)),"Too many dec places","")</f>
      </c>
      <c r="S19" s="20"/>
      <c r="T19" s="20"/>
      <c r="U19" s="20"/>
      <c r="V19" s="20"/>
      <c r="W19" s="20"/>
      <c r="X19" s="20"/>
      <c r="Y19" s="20"/>
      <c r="Z19" s="20"/>
      <c r="AA19" s="20"/>
      <c r="AB19" s="20"/>
      <c r="AC19" s="20"/>
      <c r="AD19" s="20"/>
      <c r="AE19" s="20"/>
    </row>
    <row r="20" spans="1:31" ht="12.75">
      <c r="A20" s="3" t="str">
        <f aca="true" t="shared" si="2" ref="A20:A28">IF(MIN(D20,E20,H20,I20,L20:M20,P20,Q20)&gt;=0.01,"OK","")</f>
        <v>OK</v>
      </c>
      <c r="B20" s="21">
        <v>14</v>
      </c>
      <c r="C20" t="s">
        <v>70</v>
      </c>
      <c r="D20" s="11">
        <v>16.4</v>
      </c>
      <c r="E20" s="11">
        <v>8.51</v>
      </c>
      <c r="F20" s="13"/>
      <c r="G20" t="s">
        <v>75</v>
      </c>
      <c r="H20" s="11">
        <v>12.85</v>
      </c>
      <c r="I20" s="11">
        <v>10.45</v>
      </c>
      <c r="J20" s="22"/>
      <c r="K20" t="s">
        <v>59</v>
      </c>
      <c r="L20" s="11">
        <v>28.2</v>
      </c>
      <c r="M20" s="11">
        <v>5.39</v>
      </c>
      <c r="N20" s="22"/>
      <c r="O20" t="s">
        <v>66</v>
      </c>
      <c r="P20" s="11">
        <v>17.55</v>
      </c>
      <c r="Q20" s="11">
        <v>8.8</v>
      </c>
      <c r="R20" s="17">
        <f aca="true" t="shared" si="3" ref="R20:R28">IF(((SUM(D20:Q20))*100)&lt;&gt;INT((SUM(D20:Q20)*100)),"Too many dec places","")</f>
      </c>
      <c r="S20" s="20"/>
      <c r="T20" s="20"/>
      <c r="U20" s="20"/>
      <c r="V20" s="20"/>
      <c r="W20" s="20"/>
      <c r="X20" s="20"/>
      <c r="Y20" s="20"/>
      <c r="Z20" s="20"/>
      <c r="AA20" s="20"/>
      <c r="AB20" s="20"/>
      <c r="AC20" s="20"/>
      <c r="AD20" s="20"/>
      <c r="AE20" s="20"/>
    </row>
    <row r="21" spans="1:31" ht="12.75">
      <c r="A21" s="3" t="str">
        <f t="shared" si="2"/>
        <v>OK</v>
      </c>
      <c r="B21" s="21">
        <v>15</v>
      </c>
      <c r="C21" t="s">
        <v>71</v>
      </c>
      <c r="D21" s="11">
        <v>19.55</v>
      </c>
      <c r="E21" s="11">
        <v>8.45</v>
      </c>
      <c r="F21" s="13"/>
      <c r="G21" t="s">
        <v>80</v>
      </c>
      <c r="H21" s="11">
        <v>15.1</v>
      </c>
      <c r="I21" s="11">
        <v>10.96</v>
      </c>
      <c r="J21" s="22"/>
      <c r="K21" t="s">
        <v>72</v>
      </c>
      <c r="L21" s="11">
        <v>21.85</v>
      </c>
      <c r="M21" s="11">
        <v>7.29</v>
      </c>
      <c r="N21" s="22"/>
      <c r="O21" t="s">
        <v>63</v>
      </c>
      <c r="P21" s="11">
        <v>23.5</v>
      </c>
      <c r="Q21" s="11">
        <v>7.08</v>
      </c>
      <c r="R21" s="17">
        <f t="shared" si="3"/>
      </c>
      <c r="S21" s="20"/>
      <c r="T21" s="20"/>
      <c r="U21" s="20"/>
      <c r="V21" s="20"/>
      <c r="W21" s="20"/>
      <c r="X21" s="20"/>
      <c r="Y21" s="20"/>
      <c r="Z21" s="20"/>
      <c r="AA21" s="20"/>
      <c r="AB21" s="20"/>
      <c r="AC21" s="20"/>
      <c r="AD21" s="20"/>
      <c r="AE21" s="20"/>
    </row>
    <row r="22" spans="1:31" ht="12.75">
      <c r="A22" s="3" t="str">
        <f t="shared" si="2"/>
        <v>OK</v>
      </c>
      <c r="B22" s="21">
        <v>16</v>
      </c>
      <c r="C22" t="s">
        <v>63</v>
      </c>
      <c r="D22" s="11">
        <v>22.4</v>
      </c>
      <c r="E22" s="11">
        <v>7.22</v>
      </c>
      <c r="F22" s="13"/>
      <c r="G22" t="s">
        <v>71</v>
      </c>
      <c r="H22" s="11">
        <v>17.6</v>
      </c>
      <c r="I22" s="11">
        <v>8.12</v>
      </c>
      <c r="J22" s="22"/>
      <c r="K22" t="s">
        <v>80</v>
      </c>
      <c r="L22" s="11">
        <v>9.5</v>
      </c>
      <c r="M22" s="11">
        <v>14.05</v>
      </c>
      <c r="N22" s="22"/>
      <c r="O22" t="s">
        <v>72</v>
      </c>
      <c r="P22" s="11">
        <v>23.25</v>
      </c>
      <c r="Q22" s="11">
        <v>7.14</v>
      </c>
      <c r="R22" s="17">
        <f t="shared" si="3"/>
      </c>
      <c r="S22" s="20"/>
      <c r="T22" s="20"/>
      <c r="U22" s="20"/>
      <c r="V22" s="20"/>
      <c r="W22" s="20"/>
      <c r="X22" s="20"/>
      <c r="Y22" s="20"/>
      <c r="Z22" s="20"/>
      <c r="AA22" s="20"/>
      <c r="AB22" s="20"/>
      <c r="AC22" s="20"/>
      <c r="AD22" s="20"/>
      <c r="AE22" s="20"/>
    </row>
    <row r="23" spans="1:31" ht="12.75">
      <c r="A23" s="3" t="str">
        <f t="shared" si="2"/>
        <v>OK</v>
      </c>
      <c r="B23" s="21">
        <v>17</v>
      </c>
      <c r="C23" t="s">
        <v>64</v>
      </c>
      <c r="D23" s="11">
        <v>24.95</v>
      </c>
      <c r="E23" s="11">
        <v>6.53</v>
      </c>
      <c r="F23" s="13"/>
      <c r="G23" t="s">
        <v>78</v>
      </c>
      <c r="H23" s="11">
        <v>17.7</v>
      </c>
      <c r="I23" s="11">
        <v>9.56</v>
      </c>
      <c r="J23" s="22"/>
      <c r="K23" t="s">
        <v>62</v>
      </c>
      <c r="L23" s="11">
        <v>23</v>
      </c>
      <c r="M23" s="11">
        <v>7.06</v>
      </c>
      <c r="N23" s="22"/>
      <c r="O23" t="s">
        <v>61</v>
      </c>
      <c r="P23" s="11">
        <v>24.4</v>
      </c>
      <c r="Q23" s="11">
        <v>6.57</v>
      </c>
      <c r="R23" s="17">
        <f t="shared" si="3"/>
      </c>
      <c r="S23" s="20"/>
      <c r="T23" s="20"/>
      <c r="U23" s="20"/>
      <c r="V23" s="20"/>
      <c r="W23" s="20"/>
      <c r="X23" s="20"/>
      <c r="Y23" s="20"/>
      <c r="Z23" s="20"/>
      <c r="AA23" s="20"/>
      <c r="AB23" s="20"/>
      <c r="AC23" s="20"/>
      <c r="AD23" s="20"/>
      <c r="AE23" s="20"/>
    </row>
    <row r="24" spans="1:31" ht="12.75">
      <c r="A24" s="3" t="str">
        <f t="shared" si="2"/>
        <v>OK</v>
      </c>
      <c r="B24" s="21">
        <v>18</v>
      </c>
      <c r="C24" t="s">
        <v>61</v>
      </c>
      <c r="D24" s="11">
        <v>23.15</v>
      </c>
      <c r="E24" s="11">
        <v>6.66</v>
      </c>
      <c r="F24" s="13"/>
      <c r="G24" t="s">
        <v>64</v>
      </c>
      <c r="H24" s="11">
        <v>25.95</v>
      </c>
      <c r="I24" s="11">
        <v>6.45</v>
      </c>
      <c r="J24" s="22"/>
      <c r="K24" t="s">
        <v>78</v>
      </c>
      <c r="L24" s="11">
        <v>17.6</v>
      </c>
      <c r="M24" s="11">
        <v>9.34</v>
      </c>
      <c r="N24" s="22"/>
      <c r="O24" t="s">
        <v>62</v>
      </c>
      <c r="P24" s="11">
        <v>20.45</v>
      </c>
      <c r="Q24" s="11">
        <v>6.89</v>
      </c>
      <c r="R24" s="17">
        <f t="shared" si="3"/>
      </c>
      <c r="S24" s="20"/>
      <c r="T24" s="20"/>
      <c r="U24" s="20"/>
      <c r="V24" s="20"/>
      <c r="W24" s="20"/>
      <c r="X24" s="20"/>
      <c r="Y24" s="20"/>
      <c r="Z24" s="20"/>
      <c r="AA24" s="20"/>
      <c r="AB24" s="20"/>
      <c r="AC24" s="20"/>
      <c r="AD24" s="20"/>
      <c r="AE24" s="20"/>
    </row>
    <row r="25" spans="1:31" ht="12.75">
      <c r="A25" s="3">
        <f t="shared" si="2"/>
      </c>
      <c r="B25" s="21">
        <v>19</v>
      </c>
      <c r="C25" t="s">
        <v>65</v>
      </c>
      <c r="D25" s="11">
        <v>16.75</v>
      </c>
      <c r="E25" s="11">
        <v>9.91</v>
      </c>
      <c r="F25" s="13"/>
      <c r="G25" t="s">
        <v>79</v>
      </c>
      <c r="H25" s="11">
        <v>0</v>
      </c>
      <c r="I25" s="11">
        <v>0</v>
      </c>
      <c r="J25" s="22"/>
      <c r="K25" t="s">
        <v>68</v>
      </c>
      <c r="L25" s="11">
        <v>19.8</v>
      </c>
      <c r="M25" s="11">
        <v>8.63</v>
      </c>
      <c r="N25" s="22"/>
      <c r="O25" t="s">
        <v>76</v>
      </c>
      <c r="P25" s="11">
        <v>15.25</v>
      </c>
      <c r="Q25" s="11">
        <v>9.02</v>
      </c>
      <c r="R25" s="17">
        <f t="shared" si="3"/>
      </c>
      <c r="S25" s="20"/>
      <c r="T25" s="20"/>
      <c r="U25" s="20"/>
      <c r="V25" s="20"/>
      <c r="W25" s="20"/>
      <c r="X25" s="20"/>
      <c r="Y25" s="20"/>
      <c r="Z25" s="20"/>
      <c r="AA25" s="20"/>
      <c r="AB25" s="20"/>
      <c r="AC25" s="20"/>
      <c r="AD25" s="20"/>
      <c r="AE25" s="20"/>
    </row>
    <row r="26" spans="1:31" ht="12.75">
      <c r="A26" s="3">
        <f t="shared" si="2"/>
      </c>
      <c r="B26" s="21">
        <v>20</v>
      </c>
      <c r="C26" t="s">
        <v>76</v>
      </c>
      <c r="D26" s="11">
        <v>13.5</v>
      </c>
      <c r="E26" s="11">
        <v>9.93</v>
      </c>
      <c r="F26" s="13"/>
      <c r="G26" t="s">
        <v>65</v>
      </c>
      <c r="H26" s="11">
        <v>16.9</v>
      </c>
      <c r="I26" s="11">
        <v>10.2</v>
      </c>
      <c r="J26" s="22"/>
      <c r="K26" t="s">
        <v>79</v>
      </c>
      <c r="L26" s="11">
        <v>0</v>
      </c>
      <c r="M26" s="11">
        <v>0</v>
      </c>
      <c r="N26" s="22"/>
      <c r="O26" t="s">
        <v>68</v>
      </c>
      <c r="P26" s="11">
        <v>19.6</v>
      </c>
      <c r="Q26" s="11">
        <v>8.55</v>
      </c>
      <c r="R26" s="17">
        <f t="shared" si="3"/>
      </c>
      <c r="S26" s="20"/>
      <c r="T26" s="20"/>
      <c r="U26" s="20"/>
      <c r="V26" s="20"/>
      <c r="W26" s="20"/>
      <c r="X26" s="20"/>
      <c r="Y26" s="20"/>
      <c r="Z26" s="20"/>
      <c r="AA26" s="20"/>
      <c r="AB26" s="20"/>
      <c r="AC26" s="20"/>
      <c r="AD26" s="20"/>
      <c r="AE26" s="20"/>
    </row>
    <row r="27" spans="1:31" ht="12.75">
      <c r="A27" s="3" t="str">
        <f t="shared" si="2"/>
        <v>OK</v>
      </c>
      <c r="B27" s="21">
        <v>21</v>
      </c>
      <c r="C27" t="s">
        <v>69</v>
      </c>
      <c r="D27" s="11">
        <v>17.05</v>
      </c>
      <c r="E27" s="11">
        <v>8.95</v>
      </c>
      <c r="F27" s="13"/>
      <c r="G27" t="s">
        <v>74</v>
      </c>
      <c r="H27" s="11">
        <v>16.1</v>
      </c>
      <c r="I27" s="11">
        <v>10.44</v>
      </c>
      <c r="J27" s="22"/>
      <c r="K27" t="s">
        <v>77</v>
      </c>
      <c r="L27" s="11">
        <v>15.5</v>
      </c>
      <c r="M27" s="11">
        <v>10.02</v>
      </c>
      <c r="N27" s="22"/>
      <c r="O27" t="s">
        <v>60</v>
      </c>
      <c r="P27" s="11">
        <v>17.95</v>
      </c>
      <c r="Q27" s="11">
        <v>9.76</v>
      </c>
      <c r="R27" s="17">
        <f t="shared" si="3"/>
      </c>
      <c r="S27" s="20"/>
      <c r="T27" s="20"/>
      <c r="U27" s="20"/>
      <c r="V27" s="20"/>
      <c r="W27" s="20"/>
      <c r="X27" s="20"/>
      <c r="Y27" s="20"/>
      <c r="Z27" s="20"/>
      <c r="AA27" s="20"/>
      <c r="AB27" s="20"/>
      <c r="AC27" s="20"/>
      <c r="AD27" s="20"/>
      <c r="AE27" s="20"/>
    </row>
    <row r="28" spans="1:31" ht="12.75">
      <c r="A28" s="3" t="str">
        <f t="shared" si="2"/>
        <v>OK</v>
      </c>
      <c r="B28" s="21">
        <v>22</v>
      </c>
      <c r="C28" t="s">
        <v>60</v>
      </c>
      <c r="D28" s="11">
        <v>17.85</v>
      </c>
      <c r="E28" s="11">
        <v>9.18</v>
      </c>
      <c r="F28" s="13"/>
      <c r="G28" t="s">
        <v>69</v>
      </c>
      <c r="H28" s="11">
        <v>18.95</v>
      </c>
      <c r="I28" s="11">
        <v>8.89</v>
      </c>
      <c r="J28" s="22"/>
      <c r="K28" t="s">
        <v>74</v>
      </c>
      <c r="L28" s="11">
        <v>16.25</v>
      </c>
      <c r="M28" s="11">
        <v>9.92</v>
      </c>
      <c r="N28" s="22"/>
      <c r="O28" t="s">
        <v>77</v>
      </c>
      <c r="P28" s="11">
        <v>16.4</v>
      </c>
      <c r="Q28" s="11">
        <v>9.92</v>
      </c>
      <c r="R28" s="17">
        <f t="shared" si="3"/>
      </c>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7:K25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5 Q7:Q76 E7:E76 I7:I76 M7:M76">
      <formula1>$G$3</formula1>
      <formula2>$H$3</formula2>
    </dataValidation>
  </dataValidation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t="s">
        <v>63</v>
      </c>
      <c r="C5" s="18" t="s">
        <v>83</v>
      </c>
      <c r="D5" s="11">
        <v>22.4</v>
      </c>
      <c r="E5" s="11">
        <v>7.22</v>
      </c>
      <c r="F5" s="11">
        <v>22.7</v>
      </c>
      <c r="G5" s="11">
        <v>7.09</v>
      </c>
      <c r="H5" s="11">
        <v>21.8</v>
      </c>
      <c r="I5" s="11">
        <v>7.56</v>
      </c>
      <c r="J5" s="11">
        <v>23.5</v>
      </c>
      <c r="K5" s="11">
        <v>7.08</v>
      </c>
      <c r="L5" s="53">
        <f aca="true" t="shared" si="0" ref="L5:L26">SUM(D5,F5,H5,J5)</f>
        <v>90.39999999999999</v>
      </c>
      <c r="M5" s="54">
        <f aca="true" t="shared" si="1" ref="M5:M26">IF(COUNT(D5,F5,H5,J5)=4,MINA(D5,F5,H5,J5),0)</f>
        <v>21.8</v>
      </c>
      <c r="N5" s="54">
        <f aca="true" t="shared" si="2" ref="N5:N26">SUM(L5-M5)</f>
        <v>68.6</v>
      </c>
      <c r="O5" s="54">
        <f aca="true" t="shared" si="3" ref="O5:O26">MAX(D5,F5,H5,J5)</f>
        <v>23.5</v>
      </c>
      <c r="P5" s="54">
        <f aca="true" t="shared" si="4" ref="P5:P26">MIN(E5,G5,I5,K5)</f>
        <v>7.08</v>
      </c>
      <c r="Q5" s="54"/>
      <c r="R5" s="54"/>
      <c r="S5" s="53">
        <v>0</v>
      </c>
      <c r="T5" s="54"/>
      <c r="U5" s="54">
        <f aca="true" t="shared" si="5" ref="U5:U26">MAX(O5,S5)</f>
        <v>23.5</v>
      </c>
      <c r="V5" s="54">
        <f aca="true" t="shared" si="6" ref="V5:V26">MIN(P5,T5)</f>
        <v>7.08</v>
      </c>
      <c r="W5" s="55">
        <f>IF(V5&lt;&gt;0,SUM($X$3/V5*12),"")</f>
        <v>147.45762711864407</v>
      </c>
      <c r="X5" s="55">
        <f>IF(V5&lt;&gt;0,SUM(3600/V5*$X$3/5280),"")</f>
        <v>8.378274268104777</v>
      </c>
    </row>
    <row r="6" spans="1:24" ht="15" thickBot="1">
      <c r="A6" s="64"/>
      <c r="B6" t="s">
        <v>72</v>
      </c>
      <c r="C6" s="15" t="s">
        <v>83</v>
      </c>
      <c r="D6" s="11">
        <v>20.4</v>
      </c>
      <c r="E6" s="11">
        <v>8.18</v>
      </c>
      <c r="F6" s="11">
        <v>23.4</v>
      </c>
      <c r="G6" s="11">
        <v>7.04</v>
      </c>
      <c r="H6" s="11">
        <v>21.85</v>
      </c>
      <c r="I6" s="11">
        <v>7.29</v>
      </c>
      <c r="J6" s="11">
        <v>23.25</v>
      </c>
      <c r="K6" s="11">
        <v>7.14</v>
      </c>
      <c r="L6" s="53">
        <f t="shared" si="0"/>
        <v>88.9</v>
      </c>
      <c r="M6" s="54">
        <f t="shared" si="1"/>
        <v>20.4</v>
      </c>
      <c r="N6" s="54">
        <f t="shared" si="2"/>
        <v>68.5</v>
      </c>
      <c r="O6" s="54">
        <f t="shared" si="3"/>
        <v>23.4</v>
      </c>
      <c r="P6" s="54">
        <f t="shared" si="4"/>
        <v>7.04</v>
      </c>
      <c r="Q6" s="54"/>
      <c r="R6" s="54"/>
      <c r="S6" s="53">
        <v>0</v>
      </c>
      <c r="T6" s="54"/>
      <c r="U6" s="54">
        <f t="shared" si="5"/>
        <v>23.4</v>
      </c>
      <c r="V6" s="54">
        <f t="shared" si="6"/>
        <v>7.04</v>
      </c>
      <c r="W6" s="55">
        <f aca="true" t="shared" si="7" ref="W6:W26">IF(V6&lt;&gt;0,SUM($X$3/V6*12),"")</f>
        <v>148.29545454545453</v>
      </c>
      <c r="X6" s="55">
        <f aca="true" t="shared" si="8" ref="X6:X26">IF(V6&lt;&gt;0,SUM(3600/V6*$X$3/5280),"")</f>
        <v>8.425878099173554</v>
      </c>
    </row>
    <row r="7" spans="1:24" ht="15" thickBot="1">
      <c r="A7" s="64"/>
      <c r="B7" t="s">
        <v>70</v>
      </c>
      <c r="C7" s="15" t="s">
        <v>83</v>
      </c>
      <c r="D7" s="11">
        <v>16.4</v>
      </c>
      <c r="E7" s="11">
        <v>8.51</v>
      </c>
      <c r="F7" s="11">
        <v>18.9</v>
      </c>
      <c r="G7" s="11">
        <v>8.24</v>
      </c>
      <c r="H7" s="11">
        <v>18.75</v>
      </c>
      <c r="I7" s="11">
        <v>7.96</v>
      </c>
      <c r="J7" s="11">
        <v>16.8</v>
      </c>
      <c r="K7" s="11">
        <v>8.02</v>
      </c>
      <c r="L7" s="53">
        <f t="shared" si="0"/>
        <v>70.85</v>
      </c>
      <c r="M7" s="54">
        <f t="shared" si="1"/>
        <v>16.4</v>
      </c>
      <c r="N7" s="54">
        <f t="shared" si="2"/>
        <v>54.449999999999996</v>
      </c>
      <c r="O7" s="54">
        <f t="shared" si="3"/>
        <v>18.9</v>
      </c>
      <c r="P7" s="54">
        <f t="shared" si="4"/>
        <v>7.96</v>
      </c>
      <c r="Q7" s="54"/>
      <c r="R7" s="54"/>
      <c r="S7" s="53">
        <v>0</v>
      </c>
      <c r="T7" s="54"/>
      <c r="U7" s="54">
        <f t="shared" si="5"/>
        <v>18.9</v>
      </c>
      <c r="V7" s="54">
        <f t="shared" si="6"/>
        <v>7.96</v>
      </c>
      <c r="W7" s="55">
        <f t="shared" si="7"/>
        <v>131.15577889447235</v>
      </c>
      <c r="X7" s="55">
        <f t="shared" si="8"/>
        <v>7.452032891731384</v>
      </c>
    </row>
    <row r="8" spans="1:24" ht="15" thickBot="1">
      <c r="A8" s="64"/>
      <c r="B8" t="s">
        <v>69</v>
      </c>
      <c r="C8" s="15" t="s">
        <v>83</v>
      </c>
      <c r="D8" s="11">
        <v>0</v>
      </c>
      <c r="E8" s="11">
        <v>0</v>
      </c>
      <c r="F8" s="11">
        <v>0</v>
      </c>
      <c r="G8" s="11">
        <v>0</v>
      </c>
      <c r="H8" s="11">
        <v>17.35</v>
      </c>
      <c r="I8" s="11">
        <v>8.95</v>
      </c>
      <c r="J8" s="11">
        <v>18.85</v>
      </c>
      <c r="K8" s="11">
        <v>8.68</v>
      </c>
      <c r="L8" s="53">
        <f t="shared" si="0"/>
        <v>36.2</v>
      </c>
      <c r="M8" s="54">
        <f t="shared" si="1"/>
        <v>0</v>
      </c>
      <c r="N8" s="54">
        <f t="shared" si="2"/>
        <v>36.2</v>
      </c>
      <c r="O8" s="54">
        <f t="shared" si="3"/>
        <v>18.85</v>
      </c>
      <c r="P8" s="54">
        <f t="shared" si="4"/>
        <v>0</v>
      </c>
      <c r="Q8" s="54"/>
      <c r="R8" s="54"/>
      <c r="S8" s="53">
        <v>0</v>
      </c>
      <c r="T8" s="54"/>
      <c r="U8" s="54">
        <f t="shared" si="5"/>
        <v>18.85</v>
      </c>
      <c r="V8" s="54">
        <f t="shared" si="6"/>
        <v>0</v>
      </c>
      <c r="W8" s="55">
        <f t="shared" si="7"/>
      </c>
      <c r="X8" s="55">
        <f t="shared" si="8"/>
      </c>
    </row>
    <row r="9" spans="1:24" ht="15" thickBot="1">
      <c r="A9" s="64"/>
      <c r="B9" t="s">
        <v>68</v>
      </c>
      <c r="C9" s="15" t="s">
        <v>81</v>
      </c>
      <c r="D9" s="11">
        <v>19.65</v>
      </c>
      <c r="E9" s="11">
        <v>8.37</v>
      </c>
      <c r="F9" s="11">
        <v>20.15</v>
      </c>
      <c r="G9" s="11">
        <v>8.4</v>
      </c>
      <c r="H9" s="11">
        <v>19.8</v>
      </c>
      <c r="I9" s="11">
        <v>8.63</v>
      </c>
      <c r="J9" s="11">
        <v>19.6</v>
      </c>
      <c r="K9" s="11">
        <v>8.55</v>
      </c>
      <c r="L9" s="53">
        <f t="shared" si="0"/>
        <v>79.19999999999999</v>
      </c>
      <c r="M9" s="54">
        <f t="shared" si="1"/>
        <v>19.6</v>
      </c>
      <c r="N9" s="54">
        <f t="shared" si="2"/>
        <v>59.59999999999999</v>
      </c>
      <c r="O9" s="54">
        <f t="shared" si="3"/>
        <v>20.15</v>
      </c>
      <c r="P9" s="54">
        <f t="shared" si="4"/>
        <v>8.37</v>
      </c>
      <c r="Q9" s="54"/>
      <c r="R9" s="54"/>
      <c r="S9" s="53">
        <v>0</v>
      </c>
      <c r="T9" s="54"/>
      <c r="U9" s="54">
        <f t="shared" si="5"/>
        <v>20.15</v>
      </c>
      <c r="V9" s="54">
        <f t="shared" si="6"/>
        <v>8.37</v>
      </c>
      <c r="W9" s="55">
        <f t="shared" si="7"/>
        <v>124.73118279569894</v>
      </c>
      <c r="X9" s="55">
        <f t="shared" si="8"/>
        <v>7.086999022482894</v>
      </c>
    </row>
    <row r="10" spans="1:24" ht="15" thickBot="1">
      <c r="A10" s="64"/>
      <c r="B10" t="s">
        <v>71</v>
      </c>
      <c r="C10" s="15" t="s">
        <v>81</v>
      </c>
      <c r="D10" s="11">
        <v>19.55</v>
      </c>
      <c r="E10" s="11">
        <v>8.45</v>
      </c>
      <c r="F10" s="11">
        <v>17.6</v>
      </c>
      <c r="G10" s="11">
        <v>8.12</v>
      </c>
      <c r="H10" s="11">
        <v>20</v>
      </c>
      <c r="I10" s="11">
        <v>8.42</v>
      </c>
      <c r="J10" s="11">
        <v>17.55</v>
      </c>
      <c r="K10" s="11">
        <v>8.85</v>
      </c>
      <c r="L10" s="53">
        <f t="shared" si="0"/>
        <v>74.7</v>
      </c>
      <c r="M10" s="54">
        <f t="shared" si="1"/>
        <v>17.55</v>
      </c>
      <c r="N10" s="54">
        <f t="shared" si="2"/>
        <v>57.150000000000006</v>
      </c>
      <c r="O10" s="54">
        <f t="shared" si="3"/>
        <v>20</v>
      </c>
      <c r="P10" s="54">
        <f t="shared" si="4"/>
        <v>8.12</v>
      </c>
      <c r="Q10" s="54"/>
      <c r="R10" s="54"/>
      <c r="S10" s="53">
        <v>0</v>
      </c>
      <c r="T10" s="54"/>
      <c r="U10" s="54">
        <f t="shared" si="5"/>
        <v>20</v>
      </c>
      <c r="V10" s="54">
        <f t="shared" si="6"/>
        <v>8.12</v>
      </c>
      <c r="W10" s="55">
        <f t="shared" si="7"/>
        <v>128.57142857142858</v>
      </c>
      <c r="X10" s="55">
        <f t="shared" si="8"/>
        <v>7.305194805194805</v>
      </c>
    </row>
    <row r="11" spans="1:24" ht="15" thickBot="1">
      <c r="A11" s="64"/>
      <c r="B11" t="s">
        <v>78</v>
      </c>
      <c r="C11" s="15" t="s">
        <v>81</v>
      </c>
      <c r="D11" s="11">
        <v>16.6</v>
      </c>
      <c r="E11" s="11">
        <v>9.2</v>
      </c>
      <c r="F11" s="11">
        <v>17.7</v>
      </c>
      <c r="G11" s="11">
        <v>9.56</v>
      </c>
      <c r="H11" s="11">
        <v>17.6</v>
      </c>
      <c r="I11" s="11">
        <v>9.34</v>
      </c>
      <c r="J11" s="11">
        <v>16.5</v>
      </c>
      <c r="K11" s="11">
        <v>8.97</v>
      </c>
      <c r="L11" s="53">
        <f t="shared" si="0"/>
        <v>68.4</v>
      </c>
      <c r="M11" s="54">
        <f t="shared" si="1"/>
        <v>16.5</v>
      </c>
      <c r="N11" s="54">
        <f t="shared" si="2"/>
        <v>51.900000000000006</v>
      </c>
      <c r="O11" s="54">
        <f t="shared" si="3"/>
        <v>17.7</v>
      </c>
      <c r="P11" s="54">
        <f t="shared" si="4"/>
        <v>8.97</v>
      </c>
      <c r="Q11" s="54"/>
      <c r="R11" s="54"/>
      <c r="S11" s="53">
        <v>0</v>
      </c>
      <c r="T11" s="54"/>
      <c r="U11" s="54">
        <f t="shared" si="5"/>
        <v>17.7</v>
      </c>
      <c r="V11" s="54">
        <f t="shared" si="6"/>
        <v>8.97</v>
      </c>
      <c r="W11" s="55">
        <f t="shared" si="7"/>
        <v>116.38795986622074</v>
      </c>
      <c r="X11" s="55">
        <f t="shared" si="8"/>
        <v>6.612952265126178</v>
      </c>
    </row>
    <row r="12" spans="1:24" ht="15" thickBot="1">
      <c r="A12" s="64"/>
      <c r="B12" t="s">
        <v>66</v>
      </c>
      <c r="C12" s="15" t="s">
        <v>81</v>
      </c>
      <c r="D12" s="11">
        <v>15.15</v>
      </c>
      <c r="E12" s="11">
        <v>9.51</v>
      </c>
      <c r="F12" s="11">
        <v>16.6</v>
      </c>
      <c r="G12" s="11">
        <v>9.26</v>
      </c>
      <c r="H12" s="11">
        <v>17.7</v>
      </c>
      <c r="I12" s="11">
        <v>8.96</v>
      </c>
      <c r="J12" s="11">
        <v>17.55</v>
      </c>
      <c r="K12" s="11">
        <v>8.8</v>
      </c>
      <c r="L12" s="53">
        <f t="shared" si="0"/>
        <v>67</v>
      </c>
      <c r="M12" s="54">
        <f t="shared" si="1"/>
        <v>15.15</v>
      </c>
      <c r="N12" s="54">
        <f t="shared" si="2"/>
        <v>51.85</v>
      </c>
      <c r="O12" s="54">
        <f t="shared" si="3"/>
        <v>17.7</v>
      </c>
      <c r="P12" s="54">
        <f t="shared" si="4"/>
        <v>8.8</v>
      </c>
      <c r="Q12" s="54"/>
      <c r="R12" s="54"/>
      <c r="S12" s="53">
        <v>0</v>
      </c>
      <c r="T12" s="54"/>
      <c r="U12" s="54">
        <f t="shared" si="5"/>
        <v>17.7</v>
      </c>
      <c r="V12" s="54">
        <f t="shared" si="6"/>
        <v>8.8</v>
      </c>
      <c r="W12" s="55">
        <f t="shared" si="7"/>
        <v>118.63636363636363</v>
      </c>
      <c r="X12" s="55">
        <f t="shared" si="8"/>
        <v>6.740702479338842</v>
      </c>
    </row>
    <row r="13" spans="1:24" ht="15" thickBot="1">
      <c r="A13" s="64"/>
      <c r="B13" t="s">
        <v>65</v>
      </c>
      <c r="C13" s="15" t="s">
        <v>81</v>
      </c>
      <c r="D13" s="11">
        <v>16.75</v>
      </c>
      <c r="E13" s="11">
        <v>9.91</v>
      </c>
      <c r="F13" s="11">
        <v>16.9</v>
      </c>
      <c r="G13" s="11">
        <v>10.2</v>
      </c>
      <c r="H13" s="11">
        <v>17.85</v>
      </c>
      <c r="I13" s="11">
        <v>8.9</v>
      </c>
      <c r="J13" s="11">
        <v>14.7</v>
      </c>
      <c r="K13" s="11">
        <v>9.49</v>
      </c>
      <c r="L13" s="53">
        <f t="shared" si="0"/>
        <v>66.2</v>
      </c>
      <c r="M13" s="54">
        <f t="shared" si="1"/>
        <v>14.7</v>
      </c>
      <c r="N13" s="54">
        <f t="shared" si="2"/>
        <v>51.5</v>
      </c>
      <c r="O13" s="54">
        <f t="shared" si="3"/>
        <v>17.85</v>
      </c>
      <c r="P13" s="54">
        <f t="shared" si="4"/>
        <v>8.9</v>
      </c>
      <c r="Q13" s="54"/>
      <c r="R13" s="54"/>
      <c r="S13" s="53">
        <v>0</v>
      </c>
      <c r="T13" s="54"/>
      <c r="U13" s="54">
        <f t="shared" si="5"/>
        <v>17.85</v>
      </c>
      <c r="V13" s="54">
        <f t="shared" si="6"/>
        <v>8.9</v>
      </c>
      <c r="W13" s="55">
        <f t="shared" si="7"/>
        <v>117.30337078651687</v>
      </c>
      <c r="X13" s="55">
        <f t="shared" si="8"/>
        <v>6.664964249233912</v>
      </c>
    </row>
    <row r="14" spans="1:24" ht="15" thickBot="1">
      <c r="A14" s="64"/>
      <c r="B14" t="s">
        <v>76</v>
      </c>
      <c r="C14" s="15" t="s">
        <v>81</v>
      </c>
      <c r="D14" s="11">
        <v>13.5</v>
      </c>
      <c r="E14" s="11">
        <v>9.93</v>
      </c>
      <c r="F14" s="11">
        <v>14</v>
      </c>
      <c r="G14" s="11">
        <v>8.38</v>
      </c>
      <c r="H14" s="11">
        <v>12.95</v>
      </c>
      <c r="I14" s="11">
        <v>9.84</v>
      </c>
      <c r="J14" s="11">
        <v>15.25</v>
      </c>
      <c r="K14" s="11">
        <v>9.02</v>
      </c>
      <c r="L14" s="53">
        <f t="shared" si="0"/>
        <v>55.7</v>
      </c>
      <c r="M14" s="54">
        <f t="shared" si="1"/>
        <v>12.95</v>
      </c>
      <c r="N14" s="54">
        <f t="shared" si="2"/>
        <v>42.75</v>
      </c>
      <c r="O14" s="54">
        <f t="shared" si="3"/>
        <v>15.25</v>
      </c>
      <c r="P14" s="54">
        <f t="shared" si="4"/>
        <v>8.38</v>
      </c>
      <c r="Q14" s="54"/>
      <c r="R14" s="54"/>
      <c r="S14" s="53">
        <v>0</v>
      </c>
      <c r="T14" s="54"/>
      <c r="U14" s="54">
        <f t="shared" si="5"/>
        <v>15.25</v>
      </c>
      <c r="V14" s="54">
        <f t="shared" si="6"/>
        <v>8.38</v>
      </c>
      <c r="W14" s="55">
        <f t="shared" si="7"/>
        <v>124.58233890214797</v>
      </c>
      <c r="X14" s="55">
        <f t="shared" si="8"/>
        <v>7.078541983076588</v>
      </c>
    </row>
    <row r="15" spans="1:24" ht="15" thickBot="1">
      <c r="A15" s="64"/>
      <c r="B15" t="s">
        <v>80</v>
      </c>
      <c r="C15" s="15" t="s">
        <v>81</v>
      </c>
      <c r="D15" s="11">
        <v>11.35</v>
      </c>
      <c r="E15" s="11">
        <v>13.04</v>
      </c>
      <c r="F15" s="11">
        <v>15.1</v>
      </c>
      <c r="G15" s="11">
        <v>10.96</v>
      </c>
      <c r="H15" s="11">
        <v>9.5</v>
      </c>
      <c r="I15" s="11">
        <v>14.05</v>
      </c>
      <c r="J15" s="11">
        <v>12.8</v>
      </c>
      <c r="K15" s="11">
        <v>12.08</v>
      </c>
      <c r="L15" s="53">
        <f t="shared" si="0"/>
        <v>48.75</v>
      </c>
      <c r="M15" s="54">
        <f t="shared" si="1"/>
        <v>9.5</v>
      </c>
      <c r="N15" s="54">
        <f t="shared" si="2"/>
        <v>39.25</v>
      </c>
      <c r="O15" s="54">
        <f t="shared" si="3"/>
        <v>15.1</v>
      </c>
      <c r="P15" s="54">
        <f t="shared" si="4"/>
        <v>10.96</v>
      </c>
      <c r="Q15" s="54"/>
      <c r="R15" s="54"/>
      <c r="S15" s="53">
        <v>0</v>
      </c>
      <c r="T15" s="54"/>
      <c r="U15" s="54">
        <f t="shared" si="5"/>
        <v>15.1</v>
      </c>
      <c r="V15" s="54">
        <f t="shared" si="6"/>
        <v>10.96</v>
      </c>
      <c r="W15" s="55">
        <f t="shared" si="7"/>
        <v>95.25547445255474</v>
      </c>
      <c r="X15" s="55">
        <f t="shared" si="8"/>
        <v>5.412242866622428</v>
      </c>
    </row>
    <row r="16" spans="1:24" ht="15" thickBot="1">
      <c r="A16" s="64"/>
      <c r="B16" t="s">
        <v>75</v>
      </c>
      <c r="C16" s="15" t="s">
        <v>81</v>
      </c>
      <c r="D16" s="11">
        <v>11.75</v>
      </c>
      <c r="E16" s="11">
        <v>11.3</v>
      </c>
      <c r="F16" s="11">
        <v>12.85</v>
      </c>
      <c r="G16" s="11">
        <v>10.45</v>
      </c>
      <c r="H16" s="11">
        <v>12.95</v>
      </c>
      <c r="I16" s="11">
        <v>11.62</v>
      </c>
      <c r="J16" s="11">
        <v>12.2</v>
      </c>
      <c r="K16" s="11">
        <v>11.13</v>
      </c>
      <c r="L16" s="53">
        <f t="shared" si="0"/>
        <v>49.75</v>
      </c>
      <c r="M16" s="54">
        <f t="shared" si="1"/>
        <v>11.75</v>
      </c>
      <c r="N16" s="54">
        <f t="shared" si="2"/>
        <v>38</v>
      </c>
      <c r="O16" s="54">
        <f t="shared" si="3"/>
        <v>12.95</v>
      </c>
      <c r="P16" s="54">
        <f t="shared" si="4"/>
        <v>10.45</v>
      </c>
      <c r="Q16" s="54"/>
      <c r="R16" s="54"/>
      <c r="S16" s="53">
        <v>0</v>
      </c>
      <c r="T16" s="54"/>
      <c r="U16" s="54">
        <f t="shared" si="5"/>
        <v>12.95</v>
      </c>
      <c r="V16" s="54">
        <f t="shared" si="6"/>
        <v>10.45</v>
      </c>
      <c r="W16" s="55">
        <f t="shared" si="7"/>
        <v>99.90430622009569</v>
      </c>
      <c r="X16" s="55">
        <f t="shared" si="8"/>
        <v>5.67638103523271</v>
      </c>
    </row>
    <row r="17" spans="1:24" ht="15" thickBot="1">
      <c r="A17" s="64"/>
      <c r="B17" t="s">
        <v>60</v>
      </c>
      <c r="C17" s="15" t="s">
        <v>81</v>
      </c>
      <c r="D17" s="11">
        <v>0</v>
      </c>
      <c r="E17" s="11">
        <v>0</v>
      </c>
      <c r="F17" s="11">
        <v>18.5</v>
      </c>
      <c r="G17" s="11">
        <v>9.36</v>
      </c>
      <c r="H17" s="11">
        <v>17.6</v>
      </c>
      <c r="I17" s="11">
        <v>9.07</v>
      </c>
      <c r="J17" s="11">
        <v>0</v>
      </c>
      <c r="K17" s="11">
        <v>0</v>
      </c>
      <c r="L17" s="53">
        <f t="shared" si="0"/>
        <v>36.1</v>
      </c>
      <c r="M17" s="54">
        <f t="shared" si="1"/>
        <v>0</v>
      </c>
      <c r="N17" s="54">
        <f t="shared" si="2"/>
        <v>36.1</v>
      </c>
      <c r="O17" s="54">
        <f t="shared" si="3"/>
        <v>18.5</v>
      </c>
      <c r="P17" s="54">
        <f t="shared" si="4"/>
        <v>0</v>
      </c>
      <c r="Q17" s="54"/>
      <c r="R17" s="54"/>
      <c r="S17" s="53">
        <v>0</v>
      </c>
      <c r="T17" s="54"/>
      <c r="U17" s="54">
        <f t="shared" si="5"/>
        <v>18.5</v>
      </c>
      <c r="V17" s="54">
        <f t="shared" si="6"/>
        <v>0</v>
      </c>
      <c r="W17" s="55">
        <f t="shared" si="7"/>
      </c>
      <c r="X17" s="55">
        <f t="shared" si="8"/>
      </c>
    </row>
    <row r="18" spans="1:24" ht="15" thickBot="1">
      <c r="A18" s="64"/>
      <c r="B18" t="s">
        <v>77</v>
      </c>
      <c r="C18" s="15" t="s">
        <v>81</v>
      </c>
      <c r="D18" s="11">
        <v>14.6</v>
      </c>
      <c r="E18" s="11">
        <v>10.56</v>
      </c>
      <c r="F18" s="11">
        <v>17.6</v>
      </c>
      <c r="G18" s="11">
        <v>9.52</v>
      </c>
      <c r="H18" s="11">
        <v>0</v>
      </c>
      <c r="I18" s="11">
        <v>0</v>
      </c>
      <c r="J18" s="11">
        <v>0</v>
      </c>
      <c r="K18" s="11">
        <v>0</v>
      </c>
      <c r="L18" s="53">
        <f t="shared" si="0"/>
        <v>32.2</v>
      </c>
      <c r="M18" s="54">
        <f t="shared" si="1"/>
        <v>0</v>
      </c>
      <c r="N18" s="54">
        <f t="shared" si="2"/>
        <v>32.2</v>
      </c>
      <c r="O18" s="54">
        <f t="shared" si="3"/>
        <v>17.6</v>
      </c>
      <c r="P18" s="54">
        <f t="shared" si="4"/>
        <v>0</v>
      </c>
      <c r="Q18" s="54"/>
      <c r="R18" s="54"/>
      <c r="S18" s="53">
        <v>0</v>
      </c>
      <c r="T18" s="54"/>
      <c r="U18" s="54">
        <f t="shared" si="5"/>
        <v>17.6</v>
      </c>
      <c r="V18" s="54">
        <f t="shared" si="6"/>
        <v>0</v>
      </c>
      <c r="W18" s="55">
        <f t="shared" si="7"/>
      </c>
      <c r="X18" s="55">
        <f t="shared" si="8"/>
      </c>
    </row>
    <row r="19" spans="1:24" ht="15" thickBot="1">
      <c r="A19" s="64"/>
      <c r="B19" t="s">
        <v>74</v>
      </c>
      <c r="C19" s="15" t="s">
        <v>81</v>
      </c>
      <c r="D19" s="11">
        <v>15.6</v>
      </c>
      <c r="E19" s="11">
        <v>10.37</v>
      </c>
      <c r="F19" s="11">
        <v>0</v>
      </c>
      <c r="G19" s="11">
        <v>0</v>
      </c>
      <c r="H19" s="11">
        <v>0</v>
      </c>
      <c r="I19" s="11">
        <v>0</v>
      </c>
      <c r="J19" s="11">
        <v>16.45</v>
      </c>
      <c r="K19" s="11">
        <v>10.06</v>
      </c>
      <c r="L19" s="53">
        <f t="shared" si="0"/>
        <v>32.05</v>
      </c>
      <c r="M19" s="54">
        <f t="shared" si="1"/>
        <v>0</v>
      </c>
      <c r="N19" s="54">
        <f t="shared" si="2"/>
        <v>32.05</v>
      </c>
      <c r="O19" s="54">
        <f t="shared" si="3"/>
        <v>16.45</v>
      </c>
      <c r="P19" s="54">
        <f t="shared" si="4"/>
        <v>0</v>
      </c>
      <c r="Q19" s="54"/>
      <c r="R19" s="54"/>
      <c r="S19" s="53">
        <v>0</v>
      </c>
      <c r="T19" s="54"/>
      <c r="U19" s="54">
        <f t="shared" si="5"/>
        <v>16.45</v>
      </c>
      <c r="V19" s="54">
        <f t="shared" si="6"/>
        <v>0</v>
      </c>
      <c r="W19" s="55">
        <f t="shared" si="7"/>
      </c>
      <c r="X19" s="55">
        <f t="shared" si="8"/>
      </c>
    </row>
    <row r="20" spans="1:24" ht="15" thickBot="1">
      <c r="A20" s="64"/>
      <c r="B20" t="s">
        <v>79</v>
      </c>
      <c r="C20" s="15" t="s">
        <v>81</v>
      </c>
      <c r="D20" s="11">
        <v>0</v>
      </c>
      <c r="E20" s="11">
        <v>0</v>
      </c>
      <c r="F20" s="11">
        <v>0</v>
      </c>
      <c r="G20" s="11">
        <v>0</v>
      </c>
      <c r="H20" s="11">
        <v>0</v>
      </c>
      <c r="I20" s="11">
        <v>0</v>
      </c>
      <c r="J20" s="11">
        <v>5</v>
      </c>
      <c r="K20" s="11">
        <v>13.6</v>
      </c>
      <c r="L20" s="53">
        <f t="shared" si="0"/>
        <v>5</v>
      </c>
      <c r="M20" s="54">
        <f t="shared" si="1"/>
        <v>0</v>
      </c>
      <c r="N20" s="54">
        <f t="shared" si="2"/>
        <v>5</v>
      </c>
      <c r="O20" s="54">
        <f t="shared" si="3"/>
        <v>5</v>
      </c>
      <c r="P20" s="54">
        <f t="shared" si="4"/>
        <v>0</v>
      </c>
      <c r="Q20" s="54"/>
      <c r="R20" s="54"/>
      <c r="S20" s="53">
        <v>0</v>
      </c>
      <c r="T20" s="54"/>
      <c r="U20" s="54">
        <f t="shared" si="5"/>
        <v>5</v>
      </c>
      <c r="V20" s="54">
        <f t="shared" si="6"/>
        <v>0</v>
      </c>
      <c r="W20" s="55">
        <f t="shared" si="7"/>
      </c>
      <c r="X20" s="55">
        <f t="shared" si="8"/>
      </c>
    </row>
    <row r="21" spans="1:24" ht="15" thickBot="1">
      <c r="A21" s="64"/>
      <c r="B21" t="s">
        <v>59</v>
      </c>
      <c r="C21" s="15" t="s">
        <v>82</v>
      </c>
      <c r="D21" s="11">
        <v>29.55</v>
      </c>
      <c r="E21" s="11">
        <v>5.35</v>
      </c>
      <c r="F21" s="11">
        <v>32.4</v>
      </c>
      <c r="G21" s="11">
        <v>5.18</v>
      </c>
      <c r="H21" s="11">
        <v>28.2</v>
      </c>
      <c r="I21" s="11">
        <v>5.39</v>
      </c>
      <c r="J21" s="11">
        <v>26.6</v>
      </c>
      <c r="K21" s="11">
        <v>5.44</v>
      </c>
      <c r="L21" s="53">
        <f t="shared" si="0"/>
        <v>116.75</v>
      </c>
      <c r="M21" s="54">
        <f t="shared" si="1"/>
        <v>26.6</v>
      </c>
      <c r="N21" s="54">
        <f t="shared" si="2"/>
        <v>90.15</v>
      </c>
      <c r="O21" s="54">
        <f t="shared" si="3"/>
        <v>32.4</v>
      </c>
      <c r="P21" s="54">
        <f t="shared" si="4"/>
        <v>5.18</v>
      </c>
      <c r="Q21" s="54"/>
      <c r="R21" s="54"/>
      <c r="S21" s="53">
        <v>0</v>
      </c>
      <c r="T21" s="54"/>
      <c r="U21" s="54">
        <f t="shared" si="5"/>
        <v>32.4</v>
      </c>
      <c r="V21" s="54">
        <f t="shared" si="6"/>
        <v>5.18</v>
      </c>
      <c r="W21" s="55">
        <f t="shared" si="7"/>
        <v>201.54440154440155</v>
      </c>
      <c r="X21" s="55">
        <f t="shared" si="8"/>
        <v>11.451386451386451</v>
      </c>
    </row>
    <row r="22" spans="1:24" ht="15" thickBot="1">
      <c r="A22" s="64"/>
      <c r="B22" t="s">
        <v>64</v>
      </c>
      <c r="C22" s="15" t="s">
        <v>82</v>
      </c>
      <c r="D22" s="11">
        <v>24.95</v>
      </c>
      <c r="E22" s="11">
        <v>6.53</v>
      </c>
      <c r="F22" s="11">
        <v>25.95</v>
      </c>
      <c r="G22" s="11">
        <v>6.45</v>
      </c>
      <c r="H22" s="11">
        <v>26.05</v>
      </c>
      <c r="I22" s="11">
        <v>6.08</v>
      </c>
      <c r="J22" s="11">
        <v>25.8</v>
      </c>
      <c r="K22" s="11">
        <v>6.11</v>
      </c>
      <c r="L22" s="53">
        <f t="shared" si="0"/>
        <v>102.75</v>
      </c>
      <c r="M22" s="54">
        <f t="shared" si="1"/>
        <v>24.95</v>
      </c>
      <c r="N22" s="54">
        <f t="shared" si="2"/>
        <v>77.8</v>
      </c>
      <c r="O22" s="54">
        <f t="shared" si="3"/>
        <v>26.05</v>
      </c>
      <c r="P22" s="54">
        <f t="shared" si="4"/>
        <v>6.08</v>
      </c>
      <c r="Q22" s="54"/>
      <c r="R22" s="54"/>
      <c r="S22" s="53">
        <v>0</v>
      </c>
      <c r="T22" s="54"/>
      <c r="U22" s="54">
        <f t="shared" si="5"/>
        <v>26.05</v>
      </c>
      <c r="V22" s="54">
        <f t="shared" si="6"/>
        <v>6.08</v>
      </c>
      <c r="W22" s="55">
        <f t="shared" si="7"/>
        <v>171.71052631578948</v>
      </c>
      <c r="X22" s="55">
        <f t="shared" si="8"/>
        <v>9.75627990430622</v>
      </c>
    </row>
    <row r="23" spans="1:24" ht="15" thickBot="1">
      <c r="A23" s="64"/>
      <c r="B23" t="s">
        <v>73</v>
      </c>
      <c r="C23" s="15" t="s">
        <v>82</v>
      </c>
      <c r="D23" s="11">
        <v>23.6</v>
      </c>
      <c r="E23" s="11">
        <v>6.57</v>
      </c>
      <c r="F23" s="11">
        <v>22.25</v>
      </c>
      <c r="G23" s="11">
        <v>6.64</v>
      </c>
      <c r="H23" s="11">
        <v>24.95</v>
      </c>
      <c r="I23" s="11">
        <v>6.6</v>
      </c>
      <c r="J23" s="11">
        <v>24.3</v>
      </c>
      <c r="K23" s="11">
        <v>6.68</v>
      </c>
      <c r="L23" s="53">
        <f t="shared" si="0"/>
        <v>95.1</v>
      </c>
      <c r="M23" s="54">
        <f t="shared" si="1"/>
        <v>22.25</v>
      </c>
      <c r="N23" s="54">
        <f t="shared" si="2"/>
        <v>72.85</v>
      </c>
      <c r="O23" s="54">
        <f t="shared" si="3"/>
        <v>24.95</v>
      </c>
      <c r="P23" s="54">
        <f t="shared" si="4"/>
        <v>6.57</v>
      </c>
      <c r="Q23" s="54"/>
      <c r="R23" s="54"/>
      <c r="S23" s="53">
        <v>0</v>
      </c>
      <c r="T23" s="54"/>
      <c r="U23" s="54">
        <f t="shared" si="5"/>
        <v>24.95</v>
      </c>
      <c r="V23" s="54">
        <f t="shared" si="6"/>
        <v>6.57</v>
      </c>
      <c r="W23" s="55">
        <f t="shared" si="7"/>
        <v>158.90410958904107</v>
      </c>
      <c r="X23" s="55">
        <f t="shared" si="8"/>
        <v>9.028642590286426</v>
      </c>
    </row>
    <row r="24" spans="1:24" ht="15" thickBot="1">
      <c r="A24" s="64"/>
      <c r="B24" t="s">
        <v>61</v>
      </c>
      <c r="C24" s="15" t="s">
        <v>82</v>
      </c>
      <c r="D24" s="11">
        <v>23.15</v>
      </c>
      <c r="E24" s="11">
        <v>6.66</v>
      </c>
      <c r="F24" s="11">
        <v>25.05</v>
      </c>
      <c r="G24" s="11">
        <v>6.38</v>
      </c>
      <c r="H24" s="11">
        <v>21.4</v>
      </c>
      <c r="I24" s="11">
        <v>7.4</v>
      </c>
      <c r="J24" s="11">
        <v>24.4</v>
      </c>
      <c r="K24" s="11">
        <v>6.57</v>
      </c>
      <c r="L24" s="53">
        <f t="shared" si="0"/>
        <v>94</v>
      </c>
      <c r="M24" s="54">
        <f t="shared" si="1"/>
        <v>21.4</v>
      </c>
      <c r="N24" s="54">
        <f t="shared" si="2"/>
        <v>72.6</v>
      </c>
      <c r="O24" s="54">
        <f t="shared" si="3"/>
        <v>25.05</v>
      </c>
      <c r="P24" s="54">
        <f t="shared" si="4"/>
        <v>6.38</v>
      </c>
      <c r="Q24" s="54"/>
      <c r="R24" s="54"/>
      <c r="S24" s="53">
        <v>0</v>
      </c>
      <c r="T24" s="54"/>
      <c r="U24" s="54">
        <f t="shared" si="5"/>
        <v>25.05</v>
      </c>
      <c r="V24" s="54">
        <f t="shared" si="6"/>
        <v>6.38</v>
      </c>
      <c r="W24" s="55">
        <f t="shared" si="7"/>
        <v>163.63636363636363</v>
      </c>
      <c r="X24" s="55">
        <f t="shared" si="8"/>
        <v>9.297520661157025</v>
      </c>
    </row>
    <row r="25" spans="1:24" ht="15" thickBot="1">
      <c r="A25" s="64"/>
      <c r="B25" t="s">
        <v>62</v>
      </c>
      <c r="C25" s="15" t="s">
        <v>82</v>
      </c>
      <c r="D25" s="11">
        <v>24</v>
      </c>
      <c r="E25" s="11">
        <v>6.67</v>
      </c>
      <c r="F25" s="11">
        <v>22.35</v>
      </c>
      <c r="G25" s="11">
        <v>6.65</v>
      </c>
      <c r="H25" s="11">
        <v>23</v>
      </c>
      <c r="I25" s="11">
        <v>7.06</v>
      </c>
      <c r="J25" s="11">
        <v>20.45</v>
      </c>
      <c r="K25" s="11">
        <v>6.89</v>
      </c>
      <c r="L25" s="53">
        <f t="shared" si="0"/>
        <v>89.8</v>
      </c>
      <c r="M25" s="54">
        <f t="shared" si="1"/>
        <v>20.45</v>
      </c>
      <c r="N25" s="54">
        <f t="shared" si="2"/>
        <v>69.35</v>
      </c>
      <c r="O25" s="54">
        <f t="shared" si="3"/>
        <v>24</v>
      </c>
      <c r="P25" s="54">
        <f t="shared" si="4"/>
        <v>6.65</v>
      </c>
      <c r="Q25" s="54"/>
      <c r="R25" s="54"/>
      <c r="S25" s="53">
        <v>0</v>
      </c>
      <c r="T25" s="54"/>
      <c r="U25" s="54">
        <f t="shared" si="5"/>
        <v>24</v>
      </c>
      <c r="V25" s="54">
        <f t="shared" si="6"/>
        <v>6.65</v>
      </c>
      <c r="W25" s="55">
        <f t="shared" si="7"/>
        <v>156.99248120300751</v>
      </c>
      <c r="X25" s="55">
        <f t="shared" si="8"/>
        <v>8.920027341079972</v>
      </c>
    </row>
    <row r="26" spans="1:24" ht="15">
      <c r="A26" s="64"/>
      <c r="B26" t="s">
        <v>67</v>
      </c>
      <c r="C26" s="15" t="s">
        <v>82</v>
      </c>
      <c r="D26" s="11">
        <v>17.5</v>
      </c>
      <c r="E26" s="11">
        <v>8.01</v>
      </c>
      <c r="F26" s="11">
        <v>18.8</v>
      </c>
      <c r="G26" s="11">
        <v>7.18</v>
      </c>
      <c r="H26" s="11">
        <v>18.35</v>
      </c>
      <c r="I26" s="11">
        <v>7.78</v>
      </c>
      <c r="J26" s="11">
        <v>20.35</v>
      </c>
      <c r="K26" s="11">
        <v>7.31</v>
      </c>
      <c r="L26" s="53">
        <f t="shared" si="0"/>
        <v>75</v>
      </c>
      <c r="M26" s="54">
        <f t="shared" si="1"/>
        <v>17.5</v>
      </c>
      <c r="N26" s="54">
        <f t="shared" si="2"/>
        <v>57.5</v>
      </c>
      <c r="O26" s="54">
        <f t="shared" si="3"/>
        <v>20.35</v>
      </c>
      <c r="P26" s="54">
        <f t="shared" si="4"/>
        <v>7.18</v>
      </c>
      <c r="Q26" s="54"/>
      <c r="R26" s="54"/>
      <c r="S26" s="53">
        <v>0</v>
      </c>
      <c r="T26" s="54"/>
      <c r="U26" s="54">
        <f t="shared" si="5"/>
        <v>20.35</v>
      </c>
      <c r="V26" s="54">
        <f t="shared" si="6"/>
        <v>7.18</v>
      </c>
      <c r="W26" s="55">
        <f t="shared" si="7"/>
        <v>145.40389972144845</v>
      </c>
      <c r="X26" s="55">
        <f t="shared" si="8"/>
        <v>8.261585211445936</v>
      </c>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2" t="s">
        <v>28</v>
      </c>
      <c r="E1" s="142"/>
      <c r="F1" s="31"/>
      <c r="G1" s="142" t="s">
        <v>29</v>
      </c>
      <c r="H1" s="142"/>
    </row>
    <row r="2" spans="4:18" ht="12.75">
      <c r="D2" s="31" t="s">
        <v>30</v>
      </c>
      <c r="E2" s="31" t="s">
        <v>31</v>
      </c>
      <c r="F2" s="31"/>
      <c r="G2" s="31" t="s">
        <v>30</v>
      </c>
      <c r="H2" s="31" t="s">
        <v>31</v>
      </c>
      <c r="R2"/>
    </row>
    <row r="3" spans="4:8" ht="12.75">
      <c r="D3" s="11">
        <v>2</v>
      </c>
      <c r="E3" s="11">
        <v>50</v>
      </c>
      <c r="G3" s="11">
        <v>1</v>
      </c>
      <c r="H3" s="11">
        <v>25</v>
      </c>
    </row>
    <row r="4" spans="2:17" ht="18" customHeight="1">
      <c r="B4" s="33">
        <v>22</v>
      </c>
      <c r="C4" s="33" t="s">
        <v>39</v>
      </c>
      <c r="D4" s="41"/>
      <c r="E4" s="42"/>
      <c r="F4" s="43"/>
      <c r="G4" s="41"/>
      <c r="H4" s="43"/>
      <c r="I4" s="41"/>
      <c r="J4" s="44"/>
      <c r="K4" s="41"/>
      <c r="L4" s="43"/>
      <c r="M4" s="41"/>
      <c r="N4" s="44"/>
      <c r="O4" s="41"/>
      <c r="P4" s="43"/>
      <c r="Q4" s="41"/>
    </row>
    <row r="5" spans="1:18" ht="12.75">
      <c r="A5" s="29" t="s">
        <v>27</v>
      </c>
      <c r="B5" s="29" t="s">
        <v>20</v>
      </c>
      <c r="C5" s="143"/>
      <c r="D5" s="144"/>
      <c r="E5" s="145"/>
      <c r="G5" s="146"/>
      <c r="H5" s="144"/>
      <c r="I5" s="145"/>
      <c r="K5" s="139"/>
      <c r="L5" s="140"/>
      <c r="M5" s="141"/>
      <c r="O5" s="136"/>
      <c r="P5" s="137"/>
      <c r="Q5" s="138"/>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IF(MIN(D7,E7,H7,I7,L7:M7,P7,Q7)&gt;=0.01,"OK","")</f>
      </c>
      <c r="B7" s="21">
        <v>1</v>
      </c>
      <c r="C7" t="s">
        <v>78</v>
      </c>
      <c r="D7" s="11">
        <v>0</v>
      </c>
      <c r="E7" s="11">
        <v>0</v>
      </c>
      <c r="F7" s="13"/>
      <c r="G7" t="s">
        <v>71</v>
      </c>
      <c r="H7" s="11">
        <v>0</v>
      </c>
      <c r="I7" s="11">
        <v>0</v>
      </c>
      <c r="J7" s="22"/>
      <c r="K7" t="s">
        <v>62</v>
      </c>
      <c r="L7" s="11">
        <v>0</v>
      </c>
      <c r="M7" s="11">
        <v>0</v>
      </c>
      <c r="N7" s="22"/>
      <c r="O7" t="s">
        <v>59</v>
      </c>
      <c r="P7" s="11">
        <v>0</v>
      </c>
      <c r="Q7" s="11">
        <v>0</v>
      </c>
      <c r="R7" s="17">
        <f>IF(((SUM(D7:Q7))*100)&lt;&gt;INT((SUM(D7:Q7)*100)),"Too many dec places","")</f>
      </c>
      <c r="S7" s="20"/>
      <c r="T7" s="20"/>
      <c r="U7" s="20"/>
      <c r="V7" s="20"/>
      <c r="W7" s="20"/>
      <c r="X7" s="20"/>
      <c r="Y7" s="20"/>
      <c r="Z7" s="20"/>
      <c r="AA7" s="20"/>
      <c r="AB7" s="20"/>
      <c r="AC7" s="20"/>
      <c r="AD7" s="20"/>
      <c r="AE7" s="20"/>
    </row>
    <row r="8" spans="1:31" ht="12.75">
      <c r="A8" s="3">
        <f aca="true" t="shared" si="0" ref="A8:A18">IF(MIN(D8,E8,H8,I8,L8:M8,P8,Q8)&gt;=0.01,"OK","")</f>
      </c>
      <c r="B8" s="21">
        <v>2</v>
      </c>
      <c r="C8" t="s">
        <v>59</v>
      </c>
      <c r="D8" s="11">
        <v>0</v>
      </c>
      <c r="E8" s="11">
        <v>0</v>
      </c>
      <c r="F8" s="13"/>
      <c r="G8" t="s">
        <v>78</v>
      </c>
      <c r="H8" s="11">
        <v>0</v>
      </c>
      <c r="I8" s="11">
        <v>0</v>
      </c>
      <c r="J8" s="22"/>
      <c r="K8" t="s">
        <v>71</v>
      </c>
      <c r="L8" s="11">
        <v>0</v>
      </c>
      <c r="M8" s="11">
        <v>0</v>
      </c>
      <c r="N8" s="22"/>
      <c r="O8" t="s">
        <v>62</v>
      </c>
      <c r="P8" s="11">
        <v>0</v>
      </c>
      <c r="Q8" s="11">
        <v>0</v>
      </c>
      <c r="R8" s="17">
        <f aca="true" t="shared" si="1" ref="R8:R18">IF(((SUM(D8:Q8))*100)&lt;&gt;INT((SUM(D8:Q8)*100)),"Too many dec places","")</f>
      </c>
      <c r="S8" s="20"/>
      <c r="T8" s="20"/>
      <c r="U8" s="20"/>
      <c r="V8" s="20"/>
      <c r="W8" s="20"/>
      <c r="X8" s="20"/>
      <c r="Y8" s="20"/>
      <c r="Z8" s="20"/>
      <c r="AA8" s="20"/>
      <c r="AB8" s="20"/>
      <c r="AC8" s="20"/>
      <c r="AD8" s="20"/>
      <c r="AE8" s="20"/>
    </row>
    <row r="9" spans="1:31" ht="12.75">
      <c r="A9" s="3">
        <f t="shared" si="0"/>
      </c>
      <c r="B9" s="21">
        <v>3</v>
      </c>
      <c r="C9" t="s">
        <v>76</v>
      </c>
      <c r="D9" s="11">
        <v>0</v>
      </c>
      <c r="E9" s="11">
        <v>0</v>
      </c>
      <c r="F9" s="13"/>
      <c r="G9" t="s">
        <v>66</v>
      </c>
      <c r="H9" s="11">
        <v>0</v>
      </c>
      <c r="I9" s="11">
        <v>0</v>
      </c>
      <c r="J9" s="22"/>
      <c r="K9" t="s">
        <v>72</v>
      </c>
      <c r="L9" s="11">
        <v>0</v>
      </c>
      <c r="M9" s="11">
        <v>0</v>
      </c>
      <c r="N9" s="22"/>
      <c r="O9" t="s">
        <v>65</v>
      </c>
      <c r="P9" s="11">
        <v>0</v>
      </c>
      <c r="Q9" s="11">
        <v>0</v>
      </c>
      <c r="R9" s="17">
        <f t="shared" si="1"/>
      </c>
      <c r="S9" s="20"/>
      <c r="T9" s="20"/>
      <c r="U9" s="20"/>
      <c r="V9" s="20"/>
      <c r="W9" s="20"/>
      <c r="X9" s="20"/>
      <c r="Y9" s="20"/>
      <c r="Z9" s="20"/>
      <c r="AA9" s="20"/>
      <c r="AB9" s="20"/>
      <c r="AC9" s="20"/>
      <c r="AD9" s="20"/>
      <c r="AE9" s="20"/>
    </row>
    <row r="10" spans="1:31" ht="12.75">
      <c r="A10" s="3">
        <f t="shared" si="0"/>
      </c>
      <c r="B10" s="21">
        <v>4</v>
      </c>
      <c r="C10" t="s">
        <v>65</v>
      </c>
      <c r="D10" s="11">
        <v>0</v>
      </c>
      <c r="E10" s="11">
        <v>0</v>
      </c>
      <c r="F10" s="13"/>
      <c r="G10" t="s">
        <v>76</v>
      </c>
      <c r="H10" s="11">
        <v>0</v>
      </c>
      <c r="I10" s="11">
        <v>0</v>
      </c>
      <c r="J10" s="22"/>
      <c r="K10" t="s">
        <v>66</v>
      </c>
      <c r="L10" s="11">
        <v>0</v>
      </c>
      <c r="M10" s="11">
        <v>0</v>
      </c>
      <c r="N10" s="22"/>
      <c r="O10" t="s">
        <v>72</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t="s">
        <v>67</v>
      </c>
      <c r="D11" s="11">
        <v>0</v>
      </c>
      <c r="E11" s="11">
        <v>0</v>
      </c>
      <c r="F11" s="13"/>
      <c r="G11" t="s">
        <v>61</v>
      </c>
      <c r="H11" s="11">
        <v>0</v>
      </c>
      <c r="I11" s="11">
        <v>0</v>
      </c>
      <c r="J11" s="22"/>
      <c r="K11" t="s">
        <v>70</v>
      </c>
      <c r="L11" s="11">
        <v>0</v>
      </c>
      <c r="M11" s="11">
        <v>0</v>
      </c>
      <c r="N11" s="22"/>
      <c r="O11" t="s">
        <v>68</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68</v>
      </c>
      <c r="D12" s="11">
        <v>0</v>
      </c>
      <c r="E12" s="11">
        <v>0</v>
      </c>
      <c r="F12" s="13"/>
      <c r="G12" t="s">
        <v>67</v>
      </c>
      <c r="H12" s="11">
        <v>0</v>
      </c>
      <c r="I12" s="11">
        <v>0</v>
      </c>
      <c r="J12" s="22"/>
      <c r="K12" t="s">
        <v>61</v>
      </c>
      <c r="L12" s="11">
        <v>0</v>
      </c>
      <c r="M12" s="11">
        <v>0</v>
      </c>
      <c r="N12" s="22"/>
      <c r="O12" t="s">
        <v>70</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t="s">
        <v>80</v>
      </c>
      <c r="D13" s="11">
        <v>0</v>
      </c>
      <c r="E13" s="11">
        <v>0</v>
      </c>
      <c r="F13" s="13"/>
      <c r="G13" t="s">
        <v>69</v>
      </c>
      <c r="H13" s="11">
        <v>0</v>
      </c>
      <c r="I13" s="11">
        <v>0</v>
      </c>
      <c r="J13" s="22"/>
      <c r="K13" t="s">
        <v>78</v>
      </c>
      <c r="L13" s="11">
        <v>0</v>
      </c>
      <c r="M13" s="11">
        <v>0</v>
      </c>
      <c r="N13" s="22"/>
      <c r="O13" t="s">
        <v>71</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71</v>
      </c>
      <c r="D14" s="11">
        <v>0</v>
      </c>
      <c r="E14" s="11">
        <v>0</v>
      </c>
      <c r="F14" s="13"/>
      <c r="G14" t="s">
        <v>80</v>
      </c>
      <c r="H14" s="11">
        <v>0</v>
      </c>
      <c r="I14" s="11">
        <v>0</v>
      </c>
      <c r="J14" s="22"/>
      <c r="K14" t="s">
        <v>69</v>
      </c>
      <c r="L14" s="11">
        <v>0</v>
      </c>
      <c r="M14" s="11">
        <v>0</v>
      </c>
      <c r="N14" s="22"/>
      <c r="O14" t="s">
        <v>78</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t="s">
        <v>60</v>
      </c>
      <c r="D15" s="11">
        <v>0</v>
      </c>
      <c r="E15" s="11">
        <v>0</v>
      </c>
      <c r="F15" s="13"/>
      <c r="G15" t="s">
        <v>75</v>
      </c>
      <c r="H15" s="11">
        <v>0</v>
      </c>
      <c r="I15" s="11">
        <v>0</v>
      </c>
      <c r="J15" s="22"/>
      <c r="K15" t="s">
        <v>74</v>
      </c>
      <c r="L15" s="11">
        <v>0</v>
      </c>
      <c r="M15" s="11">
        <v>0</v>
      </c>
      <c r="N15" s="22"/>
      <c r="O15" t="s">
        <v>73</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t="s">
        <v>73</v>
      </c>
      <c r="D16" s="11">
        <v>0</v>
      </c>
      <c r="E16" s="11">
        <v>0</v>
      </c>
      <c r="F16" s="13"/>
      <c r="G16" t="s">
        <v>60</v>
      </c>
      <c r="H16" s="11">
        <v>0</v>
      </c>
      <c r="I16" s="11">
        <v>0</v>
      </c>
      <c r="J16" s="22"/>
      <c r="K16" t="s">
        <v>75</v>
      </c>
      <c r="L16" s="11">
        <v>0</v>
      </c>
      <c r="M16" s="11">
        <v>0</v>
      </c>
      <c r="N16" s="22"/>
      <c r="O16" t="s">
        <v>74</v>
      </c>
      <c r="P16" s="11">
        <v>0</v>
      </c>
      <c r="Q16" s="11">
        <v>0</v>
      </c>
      <c r="R16" s="17">
        <f t="shared" si="1"/>
      </c>
      <c r="S16" s="20"/>
      <c r="T16" s="20"/>
      <c r="U16" s="20"/>
      <c r="V16" s="20"/>
      <c r="W16" s="20"/>
      <c r="X16" s="20"/>
      <c r="Y16" s="20"/>
      <c r="Z16" s="20"/>
      <c r="AA16" s="20"/>
      <c r="AB16" s="20"/>
      <c r="AC16" s="20"/>
      <c r="AD16" s="20"/>
      <c r="AE16" s="20"/>
    </row>
    <row r="17" spans="1:31" ht="12.75">
      <c r="A17" s="3">
        <f t="shared" si="0"/>
      </c>
      <c r="B17" s="21">
        <v>11</v>
      </c>
      <c r="C17" t="s">
        <v>77</v>
      </c>
      <c r="D17" s="11">
        <v>0</v>
      </c>
      <c r="E17" s="11">
        <v>0</v>
      </c>
      <c r="F17" s="13"/>
      <c r="G17" t="s">
        <v>64</v>
      </c>
      <c r="H17" s="11">
        <v>0</v>
      </c>
      <c r="I17" s="11">
        <v>0</v>
      </c>
      <c r="J17" s="22"/>
      <c r="K17" t="s">
        <v>63</v>
      </c>
      <c r="L17" s="11">
        <v>0</v>
      </c>
      <c r="M17" s="11">
        <v>0</v>
      </c>
      <c r="N17" s="22"/>
      <c r="O17" t="s">
        <v>79</v>
      </c>
      <c r="P17" s="11">
        <v>0</v>
      </c>
      <c r="Q17" s="11">
        <v>0</v>
      </c>
      <c r="R17" s="17">
        <f t="shared" si="1"/>
      </c>
      <c r="S17" s="20"/>
      <c r="T17" s="20"/>
      <c r="U17" s="20"/>
      <c r="V17" s="20"/>
      <c r="W17" s="20"/>
      <c r="X17" s="20"/>
      <c r="Y17" s="20"/>
      <c r="Z17" s="20"/>
      <c r="AA17" s="20"/>
      <c r="AB17" s="20"/>
      <c r="AC17" s="20"/>
      <c r="AD17" s="20"/>
      <c r="AE17" s="20"/>
    </row>
    <row r="18" spans="1:31" ht="12.75">
      <c r="A18" s="3">
        <f t="shared" si="0"/>
      </c>
      <c r="B18" s="21">
        <v>12</v>
      </c>
      <c r="C18" t="s">
        <v>79</v>
      </c>
      <c r="D18" s="11">
        <v>0</v>
      </c>
      <c r="E18" s="11">
        <v>0</v>
      </c>
      <c r="F18" s="13"/>
      <c r="G18" t="s">
        <v>77</v>
      </c>
      <c r="H18" s="11">
        <v>0</v>
      </c>
      <c r="I18" s="11">
        <v>0</v>
      </c>
      <c r="J18" s="22"/>
      <c r="K18" t="s">
        <v>64</v>
      </c>
      <c r="L18" s="11">
        <v>0</v>
      </c>
      <c r="M18" s="11">
        <v>0</v>
      </c>
      <c r="N18" s="22"/>
      <c r="O18" t="s">
        <v>63</v>
      </c>
      <c r="P18" s="11">
        <v>0</v>
      </c>
      <c r="Q18" s="11">
        <v>0</v>
      </c>
      <c r="R18" s="17">
        <f t="shared" si="1"/>
      </c>
      <c r="S18" s="20"/>
      <c r="T18" s="20"/>
      <c r="U18" s="20"/>
      <c r="V18" s="20"/>
      <c r="W18" s="20"/>
      <c r="X18" s="20"/>
      <c r="Y18" s="20"/>
      <c r="Z18" s="20"/>
      <c r="AA18" s="20"/>
      <c r="AB18" s="20"/>
      <c r="AC18" s="20"/>
      <c r="AD18" s="20"/>
      <c r="AE18" s="20"/>
    </row>
    <row r="19" spans="1:31" ht="12.75">
      <c r="A19" s="3">
        <f>IF(MIN(D19,E19,H19,I19,L19:M19,P19,Q19)&gt;=0.01,"OK","")</f>
      </c>
      <c r="B19" s="21">
        <v>13</v>
      </c>
      <c r="C19" t="s">
        <v>62</v>
      </c>
      <c r="D19" s="11">
        <v>0</v>
      </c>
      <c r="E19" s="11">
        <v>0</v>
      </c>
      <c r="F19" s="13"/>
      <c r="G19" t="s">
        <v>59</v>
      </c>
      <c r="H19" s="11">
        <v>0</v>
      </c>
      <c r="I19" s="11">
        <v>0</v>
      </c>
      <c r="J19" s="22"/>
      <c r="K19" t="s">
        <v>80</v>
      </c>
      <c r="L19" s="11">
        <v>0</v>
      </c>
      <c r="M19" s="11">
        <v>0</v>
      </c>
      <c r="N19" s="22"/>
      <c r="O19" t="s">
        <v>69</v>
      </c>
      <c r="P19" s="11">
        <v>0</v>
      </c>
      <c r="Q19" s="11">
        <v>0</v>
      </c>
      <c r="R19" s="17">
        <f>IF(((SUM(D19:Q19))*100)&lt;&gt;INT((SUM(D19:Q19)*100)),"Too many dec places","")</f>
      </c>
      <c r="S19" s="20"/>
      <c r="T19" s="20"/>
      <c r="U19" s="20"/>
      <c r="V19" s="20"/>
      <c r="W19" s="20"/>
      <c r="X19" s="20"/>
      <c r="Y19" s="20"/>
      <c r="Z19" s="20"/>
      <c r="AA19" s="20"/>
      <c r="AB19" s="20"/>
      <c r="AC19" s="20"/>
      <c r="AD19" s="20"/>
      <c r="AE19" s="20"/>
    </row>
    <row r="20" spans="1:31" ht="12.75">
      <c r="A20" s="3">
        <f aca="true" t="shared" si="2" ref="A20:A28">IF(MIN(D20,E20,H20,I20,L20:M20,P20,Q20)&gt;=0.01,"OK","")</f>
      </c>
      <c r="B20" s="21">
        <v>14</v>
      </c>
      <c r="C20" t="s">
        <v>69</v>
      </c>
      <c r="D20" s="11">
        <v>0</v>
      </c>
      <c r="E20" s="11">
        <v>0</v>
      </c>
      <c r="F20" s="13"/>
      <c r="G20" t="s">
        <v>62</v>
      </c>
      <c r="H20" s="11">
        <v>0</v>
      </c>
      <c r="I20" s="11">
        <v>0</v>
      </c>
      <c r="J20" s="22"/>
      <c r="K20" t="s">
        <v>59</v>
      </c>
      <c r="L20" s="11">
        <v>0</v>
      </c>
      <c r="M20" s="11">
        <v>0</v>
      </c>
      <c r="N20" s="22"/>
      <c r="O20" t="s">
        <v>80</v>
      </c>
      <c r="P20" s="11">
        <v>0</v>
      </c>
      <c r="Q20" s="11">
        <v>0</v>
      </c>
      <c r="R20" s="17">
        <f aca="true" t="shared" si="3" ref="R20:R28">IF(((SUM(D20:Q20))*100)&lt;&gt;INT((SUM(D20:Q20)*100)),"Too many dec places","")</f>
      </c>
      <c r="S20" s="20"/>
      <c r="T20" s="20"/>
      <c r="U20" s="20"/>
      <c r="V20" s="20"/>
      <c r="W20" s="20"/>
      <c r="X20" s="20"/>
      <c r="Y20" s="20"/>
      <c r="Z20" s="20"/>
      <c r="AA20" s="20"/>
      <c r="AB20" s="20"/>
      <c r="AC20" s="20"/>
      <c r="AD20" s="20"/>
      <c r="AE20" s="20"/>
    </row>
    <row r="21" spans="1:31" ht="12.75">
      <c r="A21" s="3">
        <f t="shared" si="2"/>
      </c>
      <c r="B21" s="21">
        <v>15</v>
      </c>
      <c r="C21" t="s">
        <v>72</v>
      </c>
      <c r="D21" s="11">
        <v>0</v>
      </c>
      <c r="E21" s="11">
        <v>0</v>
      </c>
      <c r="F21" s="13"/>
      <c r="G21" t="s">
        <v>68</v>
      </c>
      <c r="H21" s="11">
        <v>0</v>
      </c>
      <c r="I21" s="11">
        <v>0</v>
      </c>
      <c r="J21" s="22"/>
      <c r="K21" t="s">
        <v>76</v>
      </c>
      <c r="L21" s="11">
        <v>0</v>
      </c>
      <c r="M21" s="11">
        <v>0</v>
      </c>
      <c r="N21" s="22"/>
      <c r="O21" t="s">
        <v>61</v>
      </c>
      <c r="P21" s="11">
        <v>0</v>
      </c>
      <c r="Q21" s="11">
        <v>0</v>
      </c>
      <c r="R21" s="17">
        <f t="shared" si="3"/>
      </c>
      <c r="S21" s="20"/>
      <c r="T21" s="20"/>
      <c r="U21" s="20"/>
      <c r="V21" s="20"/>
      <c r="W21" s="20"/>
      <c r="X21" s="20"/>
      <c r="Y21" s="20"/>
      <c r="Z21" s="20"/>
      <c r="AA21" s="20"/>
      <c r="AB21" s="20"/>
      <c r="AC21" s="20"/>
      <c r="AD21" s="20"/>
      <c r="AE21" s="20"/>
    </row>
    <row r="22" spans="1:31" ht="12.75">
      <c r="A22" s="3">
        <f t="shared" si="2"/>
      </c>
      <c r="B22" s="21">
        <v>16</v>
      </c>
      <c r="C22" t="s">
        <v>61</v>
      </c>
      <c r="D22" s="11">
        <v>0</v>
      </c>
      <c r="E22" s="11">
        <v>0</v>
      </c>
      <c r="F22" s="13"/>
      <c r="G22" t="s">
        <v>72</v>
      </c>
      <c r="H22" s="11">
        <v>0</v>
      </c>
      <c r="I22" s="11">
        <v>0</v>
      </c>
      <c r="J22" s="22"/>
      <c r="K22" t="s">
        <v>68</v>
      </c>
      <c r="L22" s="11">
        <v>0</v>
      </c>
      <c r="M22" s="11">
        <v>0</v>
      </c>
      <c r="N22" s="22"/>
      <c r="O22" t="s">
        <v>76</v>
      </c>
      <c r="P22" s="11">
        <v>0</v>
      </c>
      <c r="Q22" s="11">
        <v>0</v>
      </c>
      <c r="R22" s="17">
        <f t="shared" si="3"/>
      </c>
      <c r="S22" s="20"/>
      <c r="T22" s="20"/>
      <c r="U22" s="20"/>
      <c r="V22" s="20"/>
      <c r="W22" s="20"/>
      <c r="X22" s="20"/>
      <c r="Y22" s="20"/>
      <c r="Z22" s="20"/>
      <c r="AA22" s="20"/>
      <c r="AB22" s="20"/>
      <c r="AC22" s="20"/>
      <c r="AD22" s="20"/>
      <c r="AE22" s="20"/>
    </row>
    <row r="23" spans="1:31" ht="12.75">
      <c r="A23" s="3">
        <f t="shared" si="2"/>
      </c>
      <c r="B23" s="21">
        <v>17</v>
      </c>
      <c r="C23" t="s">
        <v>70</v>
      </c>
      <c r="D23" s="11">
        <v>0</v>
      </c>
      <c r="E23" s="11">
        <v>0</v>
      </c>
      <c r="F23" s="13"/>
      <c r="G23" t="s">
        <v>65</v>
      </c>
      <c r="H23" s="11">
        <v>0</v>
      </c>
      <c r="I23" s="11">
        <v>0</v>
      </c>
      <c r="J23" s="22"/>
      <c r="K23" t="s">
        <v>67</v>
      </c>
      <c r="L23" s="11">
        <v>0</v>
      </c>
      <c r="M23" s="11">
        <v>0</v>
      </c>
      <c r="N23" s="22"/>
      <c r="O23" t="s">
        <v>66</v>
      </c>
      <c r="P23" s="11">
        <v>0</v>
      </c>
      <c r="Q23" s="11">
        <v>0</v>
      </c>
      <c r="R23" s="17">
        <f t="shared" si="3"/>
      </c>
      <c r="S23" s="20"/>
      <c r="T23" s="20"/>
      <c r="U23" s="20"/>
      <c r="V23" s="20"/>
      <c r="W23" s="20"/>
      <c r="X23" s="20"/>
      <c r="Y23" s="20"/>
      <c r="Z23" s="20"/>
      <c r="AA23" s="20"/>
      <c r="AB23" s="20"/>
      <c r="AC23" s="20"/>
      <c r="AD23" s="20"/>
      <c r="AE23" s="20"/>
    </row>
    <row r="24" spans="1:31" ht="12.75">
      <c r="A24" s="3">
        <f t="shared" si="2"/>
      </c>
      <c r="B24" s="21">
        <v>18</v>
      </c>
      <c r="C24" t="s">
        <v>66</v>
      </c>
      <c r="D24" s="11">
        <v>0</v>
      </c>
      <c r="E24" s="11">
        <v>0</v>
      </c>
      <c r="F24" s="13"/>
      <c r="G24" t="s">
        <v>70</v>
      </c>
      <c r="H24" s="11">
        <v>0</v>
      </c>
      <c r="I24" s="11">
        <v>0</v>
      </c>
      <c r="J24" s="22"/>
      <c r="K24" t="s">
        <v>65</v>
      </c>
      <c r="L24" s="11">
        <v>0</v>
      </c>
      <c r="M24" s="11">
        <v>0</v>
      </c>
      <c r="N24" s="22"/>
      <c r="O24" t="s">
        <v>67</v>
      </c>
      <c r="P24" s="11">
        <v>0</v>
      </c>
      <c r="Q24" s="11">
        <v>0</v>
      </c>
      <c r="R24" s="17">
        <f t="shared" si="3"/>
      </c>
      <c r="S24" s="20"/>
      <c r="T24" s="20"/>
      <c r="U24" s="20"/>
      <c r="V24" s="20"/>
      <c r="W24" s="20"/>
      <c r="X24" s="20"/>
      <c r="Y24" s="20"/>
      <c r="Z24" s="20"/>
      <c r="AA24" s="20"/>
      <c r="AB24" s="20"/>
      <c r="AC24" s="20"/>
      <c r="AD24" s="20"/>
      <c r="AE24" s="20"/>
    </row>
    <row r="25" spans="1:31" ht="12.75">
      <c r="A25" s="3">
        <f t="shared" si="2"/>
      </c>
      <c r="B25" s="21">
        <v>19</v>
      </c>
      <c r="C25" t="s">
        <v>74</v>
      </c>
      <c r="D25" s="11">
        <v>0</v>
      </c>
      <c r="E25" s="11">
        <v>0</v>
      </c>
      <c r="F25" s="13"/>
      <c r="G25" t="s">
        <v>79</v>
      </c>
      <c r="H25" s="11">
        <v>0</v>
      </c>
      <c r="I25" s="11">
        <v>0</v>
      </c>
      <c r="J25" s="22"/>
      <c r="K25" t="s">
        <v>60</v>
      </c>
      <c r="L25" s="11">
        <v>0</v>
      </c>
      <c r="M25" s="11">
        <v>0</v>
      </c>
      <c r="N25" s="22"/>
      <c r="O25" t="s">
        <v>64</v>
      </c>
      <c r="P25" s="11">
        <v>0</v>
      </c>
      <c r="Q25" s="11">
        <v>0</v>
      </c>
      <c r="R25" s="17">
        <f t="shared" si="3"/>
      </c>
      <c r="S25" s="20"/>
      <c r="T25" s="20"/>
      <c r="U25" s="20"/>
      <c r="V25" s="20"/>
      <c r="W25" s="20"/>
      <c r="X25" s="20"/>
      <c r="Y25" s="20"/>
      <c r="Z25" s="20"/>
      <c r="AA25" s="20"/>
      <c r="AB25" s="20"/>
      <c r="AC25" s="20"/>
      <c r="AD25" s="20"/>
      <c r="AE25" s="20"/>
    </row>
    <row r="26" spans="1:31" ht="12.75">
      <c r="A26" s="3">
        <f t="shared" si="2"/>
      </c>
      <c r="B26" s="21">
        <v>20</v>
      </c>
      <c r="C26" t="s">
        <v>64</v>
      </c>
      <c r="D26" s="11">
        <v>0</v>
      </c>
      <c r="E26" s="11">
        <v>0</v>
      </c>
      <c r="F26" s="13"/>
      <c r="G26" t="s">
        <v>74</v>
      </c>
      <c r="H26" s="11">
        <v>0</v>
      </c>
      <c r="I26" s="11">
        <v>0</v>
      </c>
      <c r="J26" s="22"/>
      <c r="K26" t="s">
        <v>79</v>
      </c>
      <c r="L26" s="11">
        <v>0</v>
      </c>
      <c r="M26" s="11">
        <v>0</v>
      </c>
      <c r="N26" s="22"/>
      <c r="O26" t="s">
        <v>60</v>
      </c>
      <c r="P26" s="11">
        <v>0</v>
      </c>
      <c r="Q26" s="11">
        <v>0</v>
      </c>
      <c r="R26" s="17">
        <f t="shared" si="3"/>
      </c>
      <c r="S26" s="20"/>
      <c r="T26" s="20"/>
      <c r="U26" s="20"/>
      <c r="V26" s="20"/>
      <c r="W26" s="20"/>
      <c r="X26" s="20"/>
      <c r="Y26" s="20"/>
      <c r="Z26" s="20"/>
      <c r="AA26" s="20"/>
      <c r="AB26" s="20"/>
      <c r="AC26" s="20"/>
      <c r="AD26" s="20"/>
      <c r="AE26" s="20"/>
    </row>
    <row r="27" spans="1:31" ht="12.75">
      <c r="A27" s="3">
        <f t="shared" si="2"/>
      </c>
      <c r="B27" s="21">
        <v>21</v>
      </c>
      <c r="C27" t="s">
        <v>63</v>
      </c>
      <c r="D27" s="11">
        <v>0</v>
      </c>
      <c r="E27" s="11">
        <v>0</v>
      </c>
      <c r="F27" s="13"/>
      <c r="G27" t="s">
        <v>73</v>
      </c>
      <c r="H27" s="11">
        <v>0</v>
      </c>
      <c r="I27" s="11">
        <v>0</v>
      </c>
      <c r="J27" s="22"/>
      <c r="K27" t="s">
        <v>77</v>
      </c>
      <c r="L27" s="11">
        <v>0</v>
      </c>
      <c r="M27" s="11">
        <v>0</v>
      </c>
      <c r="N27" s="22"/>
      <c r="O27" t="s">
        <v>75</v>
      </c>
      <c r="P27" s="11">
        <v>0</v>
      </c>
      <c r="Q27" s="11">
        <v>0</v>
      </c>
      <c r="R27" s="17">
        <f t="shared" si="3"/>
      </c>
      <c r="S27" s="20"/>
      <c r="T27" s="20"/>
      <c r="U27" s="20"/>
      <c r="V27" s="20"/>
      <c r="W27" s="20"/>
      <c r="X27" s="20"/>
      <c r="Y27" s="20"/>
      <c r="Z27" s="20"/>
      <c r="AA27" s="20"/>
      <c r="AB27" s="20"/>
      <c r="AC27" s="20"/>
      <c r="AD27" s="20"/>
      <c r="AE27" s="20"/>
    </row>
    <row r="28" spans="1:31" ht="12.75">
      <c r="A28" s="3">
        <f t="shared" si="2"/>
      </c>
      <c r="B28" s="21">
        <v>22</v>
      </c>
      <c r="C28" t="s">
        <v>75</v>
      </c>
      <c r="D28" s="11">
        <v>0</v>
      </c>
      <c r="E28" s="11">
        <v>0</v>
      </c>
      <c r="F28" s="13"/>
      <c r="G28" t="s">
        <v>63</v>
      </c>
      <c r="H28" s="11">
        <v>0</v>
      </c>
      <c r="I28" s="11">
        <v>0</v>
      </c>
      <c r="J28" s="22"/>
      <c r="K28" t="s">
        <v>73</v>
      </c>
      <c r="L28" s="11">
        <v>0</v>
      </c>
      <c r="M28" s="11">
        <v>0</v>
      </c>
      <c r="N28" s="22"/>
      <c r="O28" t="s">
        <v>77</v>
      </c>
      <c r="P28" s="11">
        <v>0</v>
      </c>
      <c r="Q28" s="11">
        <v>0</v>
      </c>
      <c r="R28" s="17">
        <f t="shared" si="3"/>
      </c>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5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5 M7:M76 I7:I76 E7:E76 Q7:Q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2010-09-09T15:09:49Z</dcterms:modified>
  <cp:category/>
  <cp:version/>
  <cp:contentType/>
  <cp:contentStatus/>
</cp:coreProperties>
</file>