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<sst xmlns="http://schemas.openxmlformats.org/spreadsheetml/2006/main" count="847" uniqueCount="179">
  <si>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</si>
  <si>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</si>
  <si>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</si>
  <si>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</si>
  <si>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</si>
  <si>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</si>
  <si>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</si>
  <si>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</si>
  <si>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</si>
  <si>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</si>
  <si>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</si>
  <si>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</si>
  <si>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</si>
  <si>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</si>
  <si>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</si>
  <si>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</si>
  <si>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</si>
  <si>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</si>
  <si>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</si>
  <si>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</si>
  <si>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</si>
  <si>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</si>
  <si>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</si>
  <si>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</si>
  <si>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</si>
  <si>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</si>
  <si>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</si>
  <si>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</si>
  <si>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</si>
  <si>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</si>
  <si>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</si>
  <si>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</si>
  <si>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</si>
  <si>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</si>
  <si>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</si>
  <si>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</si>
  <si>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</si>
  <si>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</si>
  <si>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</si>
  <si>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</si>
  <si>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</si>
  <si>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</si>
  <si>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</si>
  <si>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</si>
  <si>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</si>
  <si>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</si>
  <si>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</si>
  <si>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</si>
  <si>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</si>
  <si>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</si>
  <si>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</si>
  <si>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</si>
  <si>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</si>
  <si>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</si>
  <si>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</si>
  <si>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</si>
  <si>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</si>
  <si>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</si>
  <si>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</si>
  <si>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</si>
  <si>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</si>
  <si>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</si>
  <si>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</si>
  <si>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</si>
  <si>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</si>
  <si>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</si>
  <si>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</si>
  <si>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</si>
  <si>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</si>
  <si>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</si>
  <si>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</si>
  <si>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</si>
  <si>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</si>
  <si>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</si>
  <si>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</si>
  <si>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</si>
  <si>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</si>
  <si>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</si>
  <si>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</si>
  <si>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</si>
  <si>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</si>
  <si>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</si>
  <si>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</si>
  <si>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</si>
  <si>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</si>
  <si>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</si>
  <si>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</si>
  <si>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</si>
  <si>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</si>
  <si>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</si>
  <si>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</si>
  <si>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</si>
  <si>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</si>
  <si>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</si>
  <si>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</si>
  <si>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</si>
  <si>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</si>
  <si>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</si>
  <si>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</si>
  <si>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</si>
  <si>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</si>
  <si>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</si>
  <si>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deane</t>
  </si>
  <si>
    <t>andy p</t>
  </si>
  <si>
    <t>paul h</t>
  </si>
  <si>
    <t>craig</t>
  </si>
  <si>
    <t>marc</t>
  </si>
  <si>
    <t>clive</t>
  </si>
  <si>
    <t>martin</t>
  </si>
  <si>
    <t>andy w</t>
  </si>
  <si>
    <t>john f</t>
  </si>
  <si>
    <t>dave h</t>
  </si>
  <si>
    <t>gareth</t>
  </si>
  <si>
    <t>paul w</t>
  </si>
  <si>
    <t>dave r</t>
  </si>
  <si>
    <t>Spare</t>
  </si>
  <si>
    <t>Spare 2</t>
  </si>
  <si>
    <t>WHITE</t>
  </si>
  <si>
    <t>LANE</t>
  </si>
  <si>
    <t>tony s</t>
  </si>
  <si>
    <t>robin</t>
  </si>
  <si>
    <t>hannah</t>
  </si>
  <si>
    <t>andrew r</t>
  </si>
  <si>
    <t>rob</t>
  </si>
  <si>
    <t>darren</t>
  </si>
  <si>
    <t>callum</t>
  </si>
  <si>
    <t>henry</t>
  </si>
  <si>
    <t>loius</t>
  </si>
  <si>
    <t>jon</t>
  </si>
  <si>
    <t>simon</t>
  </si>
  <si>
    <t>tyler</t>
  </si>
  <si>
    <t>jonah</t>
  </si>
  <si>
    <t>tim</t>
  </si>
  <si>
    <t>will</t>
  </si>
  <si>
    <t>mike</t>
  </si>
  <si>
    <t>GRID</t>
  </si>
  <si>
    <t>Q</t>
  </si>
  <si>
    <t>Chassis</t>
  </si>
  <si>
    <t>Martin Hill</t>
  </si>
  <si>
    <t>Jon Cryer</t>
  </si>
  <si>
    <t>Marc Townsend</t>
  </si>
  <si>
    <t>Andy Player</t>
  </si>
  <si>
    <t>Gareth Winslade</t>
  </si>
  <si>
    <t>Andy Whorton</t>
  </si>
  <si>
    <t>John Ferrigno</t>
  </si>
  <si>
    <t>Rob Lees</t>
  </si>
  <si>
    <t>Paul Homewood</t>
  </si>
  <si>
    <t>Clive Harland</t>
  </si>
  <si>
    <t>Craig Homewood</t>
  </si>
  <si>
    <t>Deane walpole</t>
  </si>
  <si>
    <t>Mike Dadson</t>
  </si>
  <si>
    <t>Robin Cornwall</t>
  </si>
  <si>
    <t>Dave Hannington</t>
  </si>
  <si>
    <t>Darren Mcharg</t>
  </si>
  <si>
    <t>Jonah Coombes</t>
  </si>
  <si>
    <t>Tyler coombes</t>
  </si>
  <si>
    <t>Paul Whorton</t>
  </si>
  <si>
    <t>Simon Coombes</t>
  </si>
  <si>
    <t>Callum Davidson</t>
  </si>
  <si>
    <t>Tony Stacey</t>
  </si>
  <si>
    <t>Andrew Rose</t>
  </si>
  <si>
    <t>Louis Townsend</t>
  </si>
  <si>
    <t>Hannah Rose</t>
  </si>
  <si>
    <t>Henry Townsend</t>
  </si>
  <si>
    <t>Tim Baker</t>
  </si>
  <si>
    <t>Will Baker</t>
  </si>
  <si>
    <t>A</t>
  </si>
  <si>
    <t>B</t>
  </si>
  <si>
    <t>C</t>
  </si>
  <si>
    <t>D</t>
  </si>
  <si>
    <t>E</t>
  </si>
  <si>
    <t>F</t>
  </si>
  <si>
    <t>G</t>
  </si>
  <si>
    <t>H</t>
  </si>
  <si>
    <t>I</t>
  </si>
  <si>
    <t>n/a</t>
  </si>
  <si>
    <t>w</t>
  </si>
  <si>
    <t>Track Length 87 '7''</t>
  </si>
  <si>
    <t>Dave Rouse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</si>
</sst>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2">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sz val="7.5"/>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
      <sz val="10"/>
      <name val="Arial Unicode MS"/>
      <family val="2"/>
    </font>
    <font>
      <b/>
      <sz val="10"/>
      <color indexed="61"/>
      <name val="Arial Unicode MS"/>
      <family val="2"/>
    </font>
    <font>
      <b/>
      <sz val="10"/>
      <color indexed="10"/>
      <name val="Arial Unicode MS"/>
      <family val="2"/>
    </font>
    <font>
      <b/>
      <sz val="5"/>
      <name val="Arial Unicode MS"/>
      <family val="2"/>
    </font>
    <font>
      <sz val="6"/>
      <name val="Arial Unicode MS"/>
      <family val="2"/>
    </font>
    <font>
      <sz val="10"/>
      <color indexed="8"/>
      <name val="Arial Unicode MS"/>
      <family val="2"/>
    </font>
    <font>
      <sz val="7"/>
      <color indexed="8"/>
      <name val="Arial Unicode MS"/>
      <family val="2"/>
    </font>
  </fonts>
  <fills count="10">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s>
  <borders count="35">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0"/>
      </left>
      <right style="thin"/>
      <top>
        <color indexed="63"/>
      </top>
      <bottom style="thin"/>
    </border>
    <border>
      <left style="thin"/>
      <right style="thin"/>
      <top>
        <color indexed="63"/>
      </top>
      <bottom style="thin"/>
    </border>
    <border>
      <left style="thin"/>
      <right style="double">
        <color indexed="10"/>
      </right>
      <top>
        <color indexed="63"/>
      </top>
      <bottom style="thin"/>
    </border>
    <border>
      <left style="double">
        <color indexed="17"/>
      </left>
      <right style="thin">
        <color indexed="57"/>
      </right>
      <top style="double">
        <color indexed="17"/>
      </top>
      <bottom style="thin">
        <color indexed="57"/>
      </bottom>
    </border>
    <border>
      <left style="thin">
        <color indexed="57"/>
      </left>
      <right style="thin">
        <color indexed="57"/>
      </right>
      <top style="double">
        <color indexed="17"/>
      </top>
      <bottom style="thin">
        <color indexed="57"/>
      </bottom>
    </border>
    <border>
      <left style="thin">
        <color indexed="57"/>
      </left>
      <right style="double">
        <color indexed="17"/>
      </right>
      <top style="double">
        <color indexed="17"/>
      </top>
      <bottom style="thin">
        <color indexed="57"/>
      </bottom>
    </border>
    <border>
      <left style="double">
        <color indexed="17"/>
      </left>
      <right style="thin">
        <color indexed="57"/>
      </right>
      <top style="thin">
        <color indexed="57"/>
      </top>
      <bottom style="thin">
        <color indexed="57"/>
      </bottom>
    </border>
    <border>
      <left style="thin">
        <color indexed="57"/>
      </left>
      <right style="thin">
        <color indexed="57"/>
      </right>
      <top style="thin">
        <color indexed="57"/>
      </top>
      <bottom style="thin">
        <color indexed="57"/>
      </bottom>
    </border>
    <border>
      <left style="thin">
        <color indexed="57"/>
      </left>
      <right style="double">
        <color indexed="17"/>
      </right>
      <top style="thin">
        <color indexed="57"/>
      </top>
      <bottom style="thin">
        <color indexed="57"/>
      </bottom>
    </border>
    <border>
      <left style="double">
        <color indexed="17"/>
      </left>
      <right style="thin">
        <color indexed="57"/>
      </right>
      <top style="thin">
        <color indexed="57"/>
      </top>
      <bottom style="double">
        <color indexed="17"/>
      </bottom>
    </border>
    <border>
      <left style="thin">
        <color indexed="57"/>
      </left>
      <right style="thin">
        <color indexed="57"/>
      </right>
      <top style="thin">
        <color indexed="57"/>
      </top>
      <bottom style="double">
        <color indexed="17"/>
      </bottom>
    </border>
    <border>
      <left style="thin">
        <color indexed="57"/>
      </left>
      <right style="double">
        <color indexed="17"/>
      </right>
      <top style="thin">
        <color indexed="57"/>
      </top>
      <bottom style="double">
        <color indexed="17"/>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6" fillId="0" borderId="0" xfId="0" applyFont="1" applyAlignment="1" applyProtection="1">
      <alignment horizontal="center"/>
      <protection locked="0"/>
    </xf>
    <xf numFmtId="17" fontId="16" fillId="0" borderId="0" xfId="0" applyNumberFormat="1" applyFont="1" applyAlignment="1" applyProtection="1">
      <alignment horizontal="center"/>
      <protection locked="0"/>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0" fillId="5" borderId="22" xfId="0" applyFont="1" applyFill="1" applyBorder="1" applyAlignment="1" applyProtection="1">
      <alignment horizontal="center"/>
      <protection/>
    </xf>
    <xf numFmtId="0" fontId="19" fillId="5" borderId="23" xfId="0" applyFont="1" applyFill="1" applyBorder="1" applyAlignment="1" applyProtection="1">
      <alignment horizontal="center"/>
      <protection locked="0"/>
    </xf>
    <xf numFmtId="2" fontId="11" fillId="5" borderId="23" xfId="0" applyNumberFormat="1" applyFont="1" applyFill="1" applyBorder="1" applyAlignment="1" applyProtection="1">
      <alignment horizontal="center"/>
      <protection/>
    </xf>
    <xf numFmtId="2" fontId="12" fillId="6" borderId="24" xfId="0" applyNumberFormat="1" applyFont="1" applyFill="1" applyBorder="1" applyAlignment="1" applyProtection="1">
      <alignment horizontal="center"/>
      <protection/>
    </xf>
    <xf numFmtId="0" fontId="24" fillId="5" borderId="25" xfId="0" applyFont="1" applyFill="1" applyBorder="1" applyAlignment="1" applyProtection="1">
      <alignment/>
      <protection/>
    </xf>
    <xf numFmtId="0" fontId="25" fillId="5" borderId="26" xfId="0" applyFont="1" applyFill="1" applyBorder="1" applyAlignment="1" applyProtection="1">
      <alignment horizontal="center"/>
      <protection/>
    </xf>
    <xf numFmtId="0" fontId="26" fillId="7" borderId="26" xfId="0" applyFont="1" applyFill="1" applyBorder="1" applyAlignment="1" applyProtection="1">
      <alignment horizontal="center"/>
      <protection/>
    </xf>
    <xf numFmtId="0" fontId="26" fillId="8" borderId="26" xfId="0" applyFont="1" applyFill="1" applyBorder="1" applyAlignment="1" applyProtection="1">
      <alignment horizontal="center"/>
      <protection/>
    </xf>
    <xf numFmtId="0" fontId="26" fillId="4" borderId="26" xfId="0" applyFont="1" applyFill="1" applyBorder="1" applyAlignment="1" applyProtection="1">
      <alignment horizontal="center"/>
      <protection/>
    </xf>
    <xf numFmtId="0" fontId="38" fillId="6" borderId="26" xfId="0" applyFont="1" applyFill="1" applyBorder="1" applyAlignment="1" applyProtection="1">
      <alignment horizontal="center"/>
      <protection/>
    </xf>
    <xf numFmtId="0" fontId="27" fillId="5" borderId="26" xfId="0" applyFont="1" applyFill="1" applyBorder="1" applyAlignment="1" applyProtection="1">
      <alignment horizontal="center"/>
      <protection/>
    </xf>
    <xf numFmtId="0" fontId="27" fillId="0" borderId="26" xfId="0" applyFont="1" applyFill="1" applyBorder="1" applyAlignment="1" applyProtection="1">
      <alignment horizontal="center"/>
      <protection/>
    </xf>
    <xf numFmtId="0" fontId="39" fillId="5" borderId="26" xfId="0" applyFont="1" applyFill="1" applyBorder="1" applyAlignment="1" applyProtection="1">
      <alignment horizontal="center"/>
      <protection/>
    </xf>
    <xf numFmtId="0" fontId="28" fillId="5" borderId="27" xfId="0" applyFont="1" applyFill="1" applyBorder="1" applyAlignment="1" applyProtection="1">
      <alignment horizontal="center"/>
      <protection/>
    </xf>
    <xf numFmtId="0" fontId="29" fillId="5" borderId="28" xfId="0" applyFont="1" applyFill="1" applyBorder="1" applyAlignment="1" applyProtection="1">
      <alignment horizontal="left"/>
      <protection/>
    </xf>
    <xf numFmtId="0" fontId="29" fillId="5" borderId="29" xfId="0" applyFont="1" applyFill="1" applyBorder="1" applyAlignment="1" applyProtection="1">
      <alignment horizontal="center"/>
      <protection/>
    </xf>
    <xf numFmtId="0" fontId="30" fillId="7" borderId="29" xfId="0" applyFont="1" applyFill="1" applyBorder="1" applyAlignment="1" applyProtection="1">
      <alignment horizontal="center"/>
      <protection/>
    </xf>
    <xf numFmtId="0" fontId="31" fillId="8" borderId="29" xfId="0" applyFont="1" applyFill="1" applyBorder="1" applyAlignment="1" applyProtection="1">
      <alignment horizontal="center"/>
      <protection/>
    </xf>
    <xf numFmtId="0" fontId="32" fillId="4" borderId="29" xfId="0" applyFont="1" applyFill="1" applyBorder="1" applyAlignment="1" applyProtection="1">
      <alignment horizontal="center"/>
      <protection/>
    </xf>
    <xf numFmtId="0" fontId="30" fillId="6" borderId="29" xfId="0" applyFont="1" applyFill="1" applyBorder="1" applyAlignment="1" applyProtection="1">
      <alignment horizontal="center"/>
      <protection/>
    </xf>
    <xf numFmtId="0" fontId="29" fillId="5" borderId="29" xfId="0" applyFont="1" applyFill="1" applyBorder="1" applyAlignment="1" applyProtection="1">
      <alignment horizontal="center" wrapText="1"/>
      <protection/>
    </xf>
    <xf numFmtId="0" fontId="33" fillId="5" borderId="29" xfId="0" applyFont="1" applyFill="1" applyBorder="1" applyAlignment="1" applyProtection="1">
      <alignment horizontal="center" wrapText="1"/>
      <protection/>
    </xf>
    <xf numFmtId="0" fontId="29" fillId="5" borderId="30" xfId="0" applyFont="1" applyFill="1" applyBorder="1" applyAlignment="1" applyProtection="1">
      <alignment horizontal="center" vertical="center" wrapText="1"/>
      <protection/>
    </xf>
    <xf numFmtId="0" fontId="35" fillId="5" borderId="28" xfId="0" applyFont="1" applyFill="1" applyBorder="1" applyAlignment="1" applyProtection="1">
      <alignment horizontal="center"/>
      <protection/>
    </xf>
    <xf numFmtId="0" fontId="35" fillId="0" borderId="29" xfId="0" applyFont="1" applyBorder="1" applyAlignment="1">
      <alignment/>
    </xf>
    <xf numFmtId="0" fontId="35" fillId="5" borderId="29" xfId="0" applyFont="1" applyFill="1" applyBorder="1" applyAlignment="1" applyProtection="1">
      <alignment horizontal="center"/>
      <protection locked="0"/>
    </xf>
    <xf numFmtId="2" fontId="35" fillId="0" borderId="29" xfId="0" applyNumberFormat="1" applyFont="1" applyBorder="1" applyAlignment="1" applyProtection="1">
      <alignment horizontal="center"/>
      <protection locked="0"/>
    </xf>
    <xf numFmtId="2" fontId="36" fillId="0" borderId="29" xfId="0" applyNumberFormat="1" applyFont="1" applyBorder="1" applyAlignment="1" applyProtection="1">
      <alignment horizontal="center"/>
      <protection locked="0"/>
    </xf>
    <xf numFmtId="2" fontId="37" fillId="0" borderId="29" xfId="0" applyNumberFormat="1" applyFont="1" applyBorder="1" applyAlignment="1" applyProtection="1">
      <alignment horizontal="center"/>
      <protection locked="0"/>
    </xf>
    <xf numFmtId="2" fontId="40" fillId="5" borderId="29" xfId="0" applyNumberFormat="1" applyFont="1" applyFill="1" applyBorder="1" applyAlignment="1" applyProtection="1">
      <alignment horizontal="center"/>
      <protection/>
    </xf>
    <xf numFmtId="0" fontId="40" fillId="5" borderId="29" xfId="0" applyNumberFormat="1" applyFont="1" applyFill="1" applyBorder="1" applyAlignment="1" applyProtection="1">
      <alignment horizontal="center"/>
      <protection/>
    </xf>
    <xf numFmtId="2" fontId="40" fillId="9" borderId="29" xfId="0" applyNumberFormat="1" applyFont="1" applyFill="1" applyBorder="1" applyAlignment="1" applyProtection="1">
      <alignment horizontal="center"/>
      <protection/>
    </xf>
    <xf numFmtId="2" fontId="35" fillId="6" borderId="30" xfId="0" applyNumberFormat="1" applyFont="1" applyFill="1" applyBorder="1" applyAlignment="1" applyProtection="1">
      <alignment horizontal="center"/>
      <protection/>
    </xf>
    <xf numFmtId="2" fontId="41" fillId="5" borderId="29" xfId="0" applyNumberFormat="1" applyFont="1" applyFill="1" applyBorder="1" applyAlignment="1" applyProtection="1">
      <alignment horizontal="center"/>
      <protection/>
    </xf>
    <xf numFmtId="2" fontId="41" fillId="7" borderId="29" xfId="0" applyNumberFormat="1" applyFont="1" applyFill="1" applyBorder="1" applyAlignment="1" applyProtection="1">
      <alignment horizontal="center"/>
      <protection/>
    </xf>
    <xf numFmtId="2" fontId="41" fillId="8" borderId="29" xfId="0" applyNumberFormat="1" applyFont="1" applyFill="1" applyBorder="1" applyAlignment="1" applyProtection="1">
      <alignment horizontal="center"/>
      <protection/>
    </xf>
    <xf numFmtId="2" fontId="41" fillId="9" borderId="29" xfId="0" applyNumberFormat="1" applyFont="1" applyFill="1" applyBorder="1" applyAlignment="1" applyProtection="1">
      <alignment horizontal="center"/>
      <protection/>
    </xf>
    <xf numFmtId="2" fontId="40" fillId="7" borderId="29" xfId="0" applyNumberFormat="1" applyFont="1" applyFill="1" applyBorder="1" applyAlignment="1" applyProtection="1">
      <alignment horizontal="center"/>
      <protection/>
    </xf>
    <xf numFmtId="2" fontId="40" fillId="8" borderId="29" xfId="0" applyNumberFormat="1" applyFont="1" applyFill="1" applyBorder="1" applyAlignment="1" applyProtection="1">
      <alignment horizontal="center"/>
      <protection/>
    </xf>
    <xf numFmtId="0" fontId="35" fillId="5" borderId="31" xfId="0" applyFont="1" applyFill="1" applyBorder="1" applyAlignment="1" applyProtection="1">
      <alignment horizontal="center"/>
      <protection/>
    </xf>
    <xf numFmtId="0" fontId="35" fillId="0" borderId="32" xfId="0" applyFont="1" applyBorder="1" applyAlignment="1">
      <alignment/>
    </xf>
    <xf numFmtId="0" fontId="35" fillId="5" borderId="32" xfId="0" applyFont="1" applyFill="1" applyBorder="1" applyAlignment="1" applyProtection="1">
      <alignment horizontal="center"/>
      <protection locked="0"/>
    </xf>
    <xf numFmtId="2" fontId="35" fillId="0" borderId="32" xfId="0" applyNumberFormat="1" applyFont="1" applyBorder="1" applyAlignment="1" applyProtection="1">
      <alignment horizontal="center"/>
      <protection locked="0"/>
    </xf>
    <xf numFmtId="2" fontId="40" fillId="5" borderId="32" xfId="0" applyNumberFormat="1" applyFont="1" applyFill="1" applyBorder="1" applyAlignment="1" applyProtection="1">
      <alignment horizontal="center"/>
      <protection/>
    </xf>
    <xf numFmtId="0" fontId="40" fillId="5" borderId="32" xfId="0" applyNumberFormat="1" applyFont="1" applyFill="1" applyBorder="1" applyAlignment="1" applyProtection="1">
      <alignment horizontal="center"/>
      <protection/>
    </xf>
    <xf numFmtId="2" fontId="35" fillId="6" borderId="33" xfId="0" applyNumberFormat="1" applyFont="1" applyFill="1" applyBorder="1" applyAlignment="1" applyProtection="1">
      <alignment horizontal="center"/>
      <protection/>
    </xf>
    <xf numFmtId="0" fontId="25" fillId="5" borderId="29" xfId="0" applyFont="1" applyFill="1" applyBorder="1" applyAlignment="1" applyProtection="1">
      <alignment horizontal="left"/>
      <protection/>
    </xf>
    <xf numFmtId="0" fontId="34" fillId="5" borderId="29" xfId="0" applyFont="1" applyFill="1" applyBorder="1" applyAlignment="1" applyProtection="1">
      <alignment horizontal="center" vertical="center" wrapText="1"/>
      <protection/>
    </xf>
    <xf numFmtId="0" fontId="17" fillId="0" borderId="0" xfId="0" applyFont="1" applyAlignment="1" applyProtection="1">
      <alignment horizontal="center"/>
      <protection/>
    </xf>
    <xf numFmtId="0" fontId="14" fillId="6" borderId="5" xfId="0" applyFont="1" applyFill="1" applyBorder="1" applyAlignment="1" applyProtection="1">
      <alignment horizontal="center"/>
      <protection/>
    </xf>
    <xf numFmtId="0" fontId="14" fillId="4" borderId="34"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4"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4"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4" xfId="0" applyNumberFormat="1" applyFont="1" applyFill="1" applyBorder="1" applyAlignment="1">
      <alignment horizontal="center"/>
    </xf>
    <xf numFmtId="2" fontId="14" fillId="6"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13</xdr:row>
      <xdr:rowOff>28575</xdr:rowOff>
    </xdr:from>
    <xdr:to>
      <xdr:col>3</xdr:col>
      <xdr:colOff>561975</xdr:colOff>
      <xdr:row>13</xdr:row>
      <xdr:rowOff>180975</xdr:rowOff>
    </xdr:to>
    <xdr:pic>
      <xdr:nvPicPr>
        <xdr:cNvPr id="1" name="Picture 2"/>
        <xdr:cNvPicPr preferRelativeResize="1">
          <a:picLocks noChangeAspect="1"/>
        </xdr:cNvPicPr>
      </xdr:nvPicPr>
      <xdr:blipFill>
        <a:blip r:embed="rId1"/>
        <a:stretch>
          <a:fillRect/>
        </a:stretch>
      </xdr:blipFill>
      <xdr:spPr>
        <a:xfrm>
          <a:off x="1638300" y="2790825"/>
          <a:ext cx="495300" cy="152400"/>
        </a:xfrm>
        <a:prstGeom prst="rect">
          <a:avLst/>
        </a:prstGeom>
        <a:noFill/>
        <a:ln w="9525" cmpd="sng">
          <a:noFill/>
        </a:ln>
      </xdr:spPr>
    </xdr:pic>
    <xdr:clientData/>
  </xdr:twoCellAnchor>
  <xdr:twoCellAnchor editAs="oneCell">
    <xdr:from>
      <xdr:col>3</xdr:col>
      <xdr:colOff>57150</xdr:colOff>
      <xdr:row>4</xdr:row>
      <xdr:rowOff>19050</xdr:rowOff>
    </xdr:from>
    <xdr:to>
      <xdr:col>3</xdr:col>
      <xdr:colOff>609600</xdr:colOff>
      <xdr:row>4</xdr:row>
      <xdr:rowOff>219075</xdr:rowOff>
    </xdr:to>
    <xdr:pic>
      <xdr:nvPicPr>
        <xdr:cNvPr id="2" name="Picture 4"/>
        <xdr:cNvPicPr preferRelativeResize="1">
          <a:picLocks noChangeAspect="1"/>
        </xdr:cNvPicPr>
      </xdr:nvPicPr>
      <xdr:blipFill>
        <a:blip r:embed="rId2"/>
        <a:stretch>
          <a:fillRect/>
        </a:stretch>
      </xdr:blipFill>
      <xdr:spPr>
        <a:xfrm>
          <a:off x="1628775" y="809625"/>
          <a:ext cx="552450" cy="200025"/>
        </a:xfrm>
        <a:prstGeom prst="rect">
          <a:avLst/>
        </a:prstGeom>
        <a:noFill/>
        <a:ln w="9525" cmpd="sng">
          <a:noFill/>
        </a:ln>
      </xdr:spPr>
    </xdr:pic>
    <xdr:clientData/>
  </xdr:twoCellAnchor>
  <xdr:twoCellAnchor editAs="oneCell">
    <xdr:from>
      <xdr:col>3</xdr:col>
      <xdr:colOff>57150</xdr:colOff>
      <xdr:row>6</xdr:row>
      <xdr:rowOff>19050</xdr:rowOff>
    </xdr:from>
    <xdr:to>
      <xdr:col>3</xdr:col>
      <xdr:colOff>609600</xdr:colOff>
      <xdr:row>6</xdr:row>
      <xdr:rowOff>219075</xdr:rowOff>
    </xdr:to>
    <xdr:pic>
      <xdr:nvPicPr>
        <xdr:cNvPr id="3" name="Picture 6"/>
        <xdr:cNvPicPr preferRelativeResize="1">
          <a:picLocks noChangeAspect="1"/>
        </xdr:cNvPicPr>
      </xdr:nvPicPr>
      <xdr:blipFill>
        <a:blip r:embed="rId2"/>
        <a:stretch>
          <a:fillRect/>
        </a:stretch>
      </xdr:blipFill>
      <xdr:spPr>
        <a:xfrm>
          <a:off x="1628775" y="1247775"/>
          <a:ext cx="552450" cy="200025"/>
        </a:xfrm>
        <a:prstGeom prst="rect">
          <a:avLst/>
        </a:prstGeom>
        <a:noFill/>
        <a:ln w="9525" cmpd="sng">
          <a:noFill/>
        </a:ln>
      </xdr:spPr>
    </xdr:pic>
    <xdr:clientData/>
  </xdr:twoCellAnchor>
  <xdr:twoCellAnchor editAs="oneCell">
    <xdr:from>
      <xdr:col>3</xdr:col>
      <xdr:colOff>57150</xdr:colOff>
      <xdr:row>26</xdr:row>
      <xdr:rowOff>19050</xdr:rowOff>
    </xdr:from>
    <xdr:to>
      <xdr:col>3</xdr:col>
      <xdr:colOff>609600</xdr:colOff>
      <xdr:row>26</xdr:row>
      <xdr:rowOff>219075</xdr:rowOff>
    </xdr:to>
    <xdr:pic>
      <xdr:nvPicPr>
        <xdr:cNvPr id="4" name="Picture 7"/>
        <xdr:cNvPicPr preferRelativeResize="1">
          <a:picLocks noChangeAspect="1"/>
        </xdr:cNvPicPr>
      </xdr:nvPicPr>
      <xdr:blipFill>
        <a:blip r:embed="rId2"/>
        <a:stretch>
          <a:fillRect/>
        </a:stretch>
      </xdr:blipFill>
      <xdr:spPr>
        <a:xfrm>
          <a:off x="1628775" y="5629275"/>
          <a:ext cx="552450" cy="200025"/>
        </a:xfrm>
        <a:prstGeom prst="rect">
          <a:avLst/>
        </a:prstGeom>
        <a:noFill/>
        <a:ln w="9525" cmpd="sng">
          <a:noFill/>
        </a:ln>
      </xdr:spPr>
    </xdr:pic>
    <xdr:clientData/>
  </xdr:twoCellAnchor>
  <xdr:twoCellAnchor editAs="oneCell">
    <xdr:from>
      <xdr:col>3</xdr:col>
      <xdr:colOff>57150</xdr:colOff>
      <xdr:row>9</xdr:row>
      <xdr:rowOff>19050</xdr:rowOff>
    </xdr:from>
    <xdr:to>
      <xdr:col>3</xdr:col>
      <xdr:colOff>609600</xdr:colOff>
      <xdr:row>9</xdr:row>
      <xdr:rowOff>219075</xdr:rowOff>
    </xdr:to>
    <xdr:pic>
      <xdr:nvPicPr>
        <xdr:cNvPr id="5" name="Picture 8"/>
        <xdr:cNvPicPr preferRelativeResize="1">
          <a:picLocks noChangeAspect="1"/>
        </xdr:cNvPicPr>
      </xdr:nvPicPr>
      <xdr:blipFill>
        <a:blip r:embed="rId2"/>
        <a:stretch>
          <a:fillRect/>
        </a:stretch>
      </xdr:blipFill>
      <xdr:spPr>
        <a:xfrm>
          <a:off x="1628775" y="1905000"/>
          <a:ext cx="552450" cy="200025"/>
        </a:xfrm>
        <a:prstGeom prst="rect">
          <a:avLst/>
        </a:prstGeom>
        <a:noFill/>
        <a:ln w="9525" cmpd="sng">
          <a:noFill/>
        </a:ln>
      </xdr:spPr>
    </xdr:pic>
    <xdr:clientData/>
  </xdr:twoCellAnchor>
  <xdr:twoCellAnchor editAs="oneCell">
    <xdr:from>
      <xdr:col>3</xdr:col>
      <xdr:colOff>57150</xdr:colOff>
      <xdr:row>10</xdr:row>
      <xdr:rowOff>19050</xdr:rowOff>
    </xdr:from>
    <xdr:to>
      <xdr:col>3</xdr:col>
      <xdr:colOff>609600</xdr:colOff>
      <xdr:row>10</xdr:row>
      <xdr:rowOff>219075</xdr:rowOff>
    </xdr:to>
    <xdr:pic>
      <xdr:nvPicPr>
        <xdr:cNvPr id="6" name="Picture 9"/>
        <xdr:cNvPicPr preferRelativeResize="1">
          <a:picLocks noChangeAspect="1"/>
        </xdr:cNvPicPr>
      </xdr:nvPicPr>
      <xdr:blipFill>
        <a:blip r:embed="rId2"/>
        <a:stretch>
          <a:fillRect/>
        </a:stretch>
      </xdr:blipFill>
      <xdr:spPr>
        <a:xfrm>
          <a:off x="1628775" y="2124075"/>
          <a:ext cx="552450" cy="200025"/>
        </a:xfrm>
        <a:prstGeom prst="rect">
          <a:avLst/>
        </a:prstGeom>
        <a:noFill/>
        <a:ln w="9525" cmpd="sng">
          <a:noFill/>
        </a:ln>
      </xdr:spPr>
    </xdr:pic>
    <xdr:clientData/>
  </xdr:twoCellAnchor>
  <xdr:twoCellAnchor editAs="oneCell">
    <xdr:from>
      <xdr:col>3</xdr:col>
      <xdr:colOff>57150</xdr:colOff>
      <xdr:row>11</xdr:row>
      <xdr:rowOff>19050</xdr:rowOff>
    </xdr:from>
    <xdr:to>
      <xdr:col>3</xdr:col>
      <xdr:colOff>609600</xdr:colOff>
      <xdr:row>11</xdr:row>
      <xdr:rowOff>219075</xdr:rowOff>
    </xdr:to>
    <xdr:pic>
      <xdr:nvPicPr>
        <xdr:cNvPr id="7" name="Picture 10"/>
        <xdr:cNvPicPr preferRelativeResize="1">
          <a:picLocks noChangeAspect="1"/>
        </xdr:cNvPicPr>
      </xdr:nvPicPr>
      <xdr:blipFill>
        <a:blip r:embed="rId2"/>
        <a:stretch>
          <a:fillRect/>
        </a:stretch>
      </xdr:blipFill>
      <xdr:spPr>
        <a:xfrm>
          <a:off x="1628775" y="2343150"/>
          <a:ext cx="552450" cy="200025"/>
        </a:xfrm>
        <a:prstGeom prst="rect">
          <a:avLst/>
        </a:prstGeom>
        <a:noFill/>
        <a:ln w="9525" cmpd="sng">
          <a:noFill/>
        </a:ln>
      </xdr:spPr>
    </xdr:pic>
    <xdr:clientData/>
  </xdr:twoCellAnchor>
  <xdr:twoCellAnchor editAs="oneCell">
    <xdr:from>
      <xdr:col>3</xdr:col>
      <xdr:colOff>57150</xdr:colOff>
      <xdr:row>14</xdr:row>
      <xdr:rowOff>19050</xdr:rowOff>
    </xdr:from>
    <xdr:to>
      <xdr:col>3</xdr:col>
      <xdr:colOff>609600</xdr:colOff>
      <xdr:row>14</xdr:row>
      <xdr:rowOff>219075</xdr:rowOff>
    </xdr:to>
    <xdr:pic>
      <xdr:nvPicPr>
        <xdr:cNvPr id="8" name="Picture 11"/>
        <xdr:cNvPicPr preferRelativeResize="1">
          <a:picLocks noChangeAspect="1"/>
        </xdr:cNvPicPr>
      </xdr:nvPicPr>
      <xdr:blipFill>
        <a:blip r:embed="rId2"/>
        <a:stretch>
          <a:fillRect/>
        </a:stretch>
      </xdr:blipFill>
      <xdr:spPr>
        <a:xfrm>
          <a:off x="1628775" y="3000375"/>
          <a:ext cx="552450" cy="200025"/>
        </a:xfrm>
        <a:prstGeom prst="rect">
          <a:avLst/>
        </a:prstGeom>
        <a:noFill/>
        <a:ln w="9525" cmpd="sng">
          <a:noFill/>
        </a:ln>
      </xdr:spPr>
    </xdr:pic>
    <xdr:clientData/>
  </xdr:twoCellAnchor>
  <xdr:twoCellAnchor editAs="oneCell">
    <xdr:from>
      <xdr:col>3</xdr:col>
      <xdr:colOff>57150</xdr:colOff>
      <xdr:row>15</xdr:row>
      <xdr:rowOff>19050</xdr:rowOff>
    </xdr:from>
    <xdr:to>
      <xdr:col>3</xdr:col>
      <xdr:colOff>609600</xdr:colOff>
      <xdr:row>15</xdr:row>
      <xdr:rowOff>219075</xdr:rowOff>
    </xdr:to>
    <xdr:pic>
      <xdr:nvPicPr>
        <xdr:cNvPr id="9" name="Picture 12"/>
        <xdr:cNvPicPr preferRelativeResize="1">
          <a:picLocks noChangeAspect="1"/>
        </xdr:cNvPicPr>
      </xdr:nvPicPr>
      <xdr:blipFill>
        <a:blip r:embed="rId2"/>
        <a:stretch>
          <a:fillRect/>
        </a:stretch>
      </xdr:blipFill>
      <xdr:spPr>
        <a:xfrm>
          <a:off x="1628775" y="3219450"/>
          <a:ext cx="552450" cy="200025"/>
        </a:xfrm>
        <a:prstGeom prst="rect">
          <a:avLst/>
        </a:prstGeom>
        <a:noFill/>
        <a:ln w="9525" cmpd="sng">
          <a:noFill/>
        </a:ln>
      </xdr:spPr>
    </xdr:pic>
    <xdr:clientData/>
  </xdr:twoCellAnchor>
  <xdr:twoCellAnchor editAs="oneCell">
    <xdr:from>
      <xdr:col>3</xdr:col>
      <xdr:colOff>57150</xdr:colOff>
      <xdr:row>26</xdr:row>
      <xdr:rowOff>19050</xdr:rowOff>
    </xdr:from>
    <xdr:to>
      <xdr:col>3</xdr:col>
      <xdr:colOff>609600</xdr:colOff>
      <xdr:row>26</xdr:row>
      <xdr:rowOff>219075</xdr:rowOff>
    </xdr:to>
    <xdr:pic>
      <xdr:nvPicPr>
        <xdr:cNvPr id="10" name="Picture 13"/>
        <xdr:cNvPicPr preferRelativeResize="1">
          <a:picLocks noChangeAspect="1"/>
        </xdr:cNvPicPr>
      </xdr:nvPicPr>
      <xdr:blipFill>
        <a:blip r:embed="rId2"/>
        <a:stretch>
          <a:fillRect/>
        </a:stretch>
      </xdr:blipFill>
      <xdr:spPr>
        <a:xfrm>
          <a:off x="1628775" y="5629275"/>
          <a:ext cx="552450" cy="200025"/>
        </a:xfrm>
        <a:prstGeom prst="rect">
          <a:avLst/>
        </a:prstGeom>
        <a:noFill/>
        <a:ln w="9525" cmpd="sng">
          <a:noFill/>
        </a:ln>
      </xdr:spPr>
    </xdr:pic>
    <xdr:clientData/>
  </xdr:twoCellAnchor>
  <xdr:twoCellAnchor editAs="oneCell">
    <xdr:from>
      <xdr:col>3</xdr:col>
      <xdr:colOff>57150</xdr:colOff>
      <xdr:row>16</xdr:row>
      <xdr:rowOff>19050</xdr:rowOff>
    </xdr:from>
    <xdr:to>
      <xdr:col>3</xdr:col>
      <xdr:colOff>609600</xdr:colOff>
      <xdr:row>16</xdr:row>
      <xdr:rowOff>219075</xdr:rowOff>
    </xdr:to>
    <xdr:pic>
      <xdr:nvPicPr>
        <xdr:cNvPr id="11" name="Picture 14"/>
        <xdr:cNvPicPr preferRelativeResize="1">
          <a:picLocks noChangeAspect="1"/>
        </xdr:cNvPicPr>
      </xdr:nvPicPr>
      <xdr:blipFill>
        <a:blip r:embed="rId2"/>
        <a:stretch>
          <a:fillRect/>
        </a:stretch>
      </xdr:blipFill>
      <xdr:spPr>
        <a:xfrm>
          <a:off x="1628775" y="3438525"/>
          <a:ext cx="552450" cy="200025"/>
        </a:xfrm>
        <a:prstGeom prst="rect">
          <a:avLst/>
        </a:prstGeom>
        <a:noFill/>
        <a:ln w="9525" cmpd="sng">
          <a:noFill/>
        </a:ln>
      </xdr:spPr>
    </xdr:pic>
    <xdr:clientData/>
  </xdr:twoCellAnchor>
  <xdr:twoCellAnchor editAs="oneCell">
    <xdr:from>
      <xdr:col>3</xdr:col>
      <xdr:colOff>57150</xdr:colOff>
      <xdr:row>17</xdr:row>
      <xdr:rowOff>19050</xdr:rowOff>
    </xdr:from>
    <xdr:to>
      <xdr:col>3</xdr:col>
      <xdr:colOff>609600</xdr:colOff>
      <xdr:row>17</xdr:row>
      <xdr:rowOff>219075</xdr:rowOff>
    </xdr:to>
    <xdr:pic>
      <xdr:nvPicPr>
        <xdr:cNvPr id="12" name="Picture 15"/>
        <xdr:cNvPicPr preferRelativeResize="1">
          <a:picLocks noChangeAspect="1"/>
        </xdr:cNvPicPr>
      </xdr:nvPicPr>
      <xdr:blipFill>
        <a:blip r:embed="rId2"/>
        <a:stretch>
          <a:fillRect/>
        </a:stretch>
      </xdr:blipFill>
      <xdr:spPr>
        <a:xfrm>
          <a:off x="1628775" y="3657600"/>
          <a:ext cx="552450" cy="200025"/>
        </a:xfrm>
        <a:prstGeom prst="rect">
          <a:avLst/>
        </a:prstGeom>
        <a:noFill/>
        <a:ln w="9525" cmpd="sng">
          <a:noFill/>
        </a:ln>
      </xdr:spPr>
    </xdr:pic>
    <xdr:clientData/>
  </xdr:twoCellAnchor>
  <xdr:twoCellAnchor editAs="oneCell">
    <xdr:from>
      <xdr:col>3</xdr:col>
      <xdr:colOff>57150</xdr:colOff>
      <xdr:row>21</xdr:row>
      <xdr:rowOff>19050</xdr:rowOff>
    </xdr:from>
    <xdr:to>
      <xdr:col>3</xdr:col>
      <xdr:colOff>609600</xdr:colOff>
      <xdr:row>21</xdr:row>
      <xdr:rowOff>219075</xdr:rowOff>
    </xdr:to>
    <xdr:pic>
      <xdr:nvPicPr>
        <xdr:cNvPr id="13" name="Picture 16"/>
        <xdr:cNvPicPr preferRelativeResize="1">
          <a:picLocks noChangeAspect="1"/>
        </xdr:cNvPicPr>
      </xdr:nvPicPr>
      <xdr:blipFill>
        <a:blip r:embed="rId2"/>
        <a:stretch>
          <a:fillRect/>
        </a:stretch>
      </xdr:blipFill>
      <xdr:spPr>
        <a:xfrm>
          <a:off x="1628775" y="4533900"/>
          <a:ext cx="552450" cy="200025"/>
        </a:xfrm>
        <a:prstGeom prst="rect">
          <a:avLst/>
        </a:prstGeom>
        <a:noFill/>
        <a:ln w="9525" cmpd="sng">
          <a:noFill/>
        </a:ln>
      </xdr:spPr>
    </xdr:pic>
    <xdr:clientData/>
  </xdr:twoCellAnchor>
  <xdr:twoCellAnchor editAs="oneCell">
    <xdr:from>
      <xdr:col>3</xdr:col>
      <xdr:colOff>57150</xdr:colOff>
      <xdr:row>18</xdr:row>
      <xdr:rowOff>19050</xdr:rowOff>
    </xdr:from>
    <xdr:to>
      <xdr:col>3</xdr:col>
      <xdr:colOff>609600</xdr:colOff>
      <xdr:row>18</xdr:row>
      <xdr:rowOff>219075</xdr:rowOff>
    </xdr:to>
    <xdr:pic>
      <xdr:nvPicPr>
        <xdr:cNvPr id="14" name="Picture 17"/>
        <xdr:cNvPicPr preferRelativeResize="1">
          <a:picLocks noChangeAspect="1"/>
        </xdr:cNvPicPr>
      </xdr:nvPicPr>
      <xdr:blipFill>
        <a:blip r:embed="rId2"/>
        <a:stretch>
          <a:fillRect/>
        </a:stretch>
      </xdr:blipFill>
      <xdr:spPr>
        <a:xfrm>
          <a:off x="1628775" y="3876675"/>
          <a:ext cx="552450" cy="200025"/>
        </a:xfrm>
        <a:prstGeom prst="rect">
          <a:avLst/>
        </a:prstGeom>
        <a:noFill/>
        <a:ln w="9525" cmpd="sng">
          <a:noFill/>
        </a:ln>
      </xdr:spPr>
    </xdr:pic>
    <xdr:clientData/>
  </xdr:twoCellAnchor>
  <xdr:twoCellAnchor editAs="oneCell">
    <xdr:from>
      <xdr:col>3</xdr:col>
      <xdr:colOff>57150</xdr:colOff>
      <xdr:row>20</xdr:row>
      <xdr:rowOff>19050</xdr:rowOff>
    </xdr:from>
    <xdr:to>
      <xdr:col>3</xdr:col>
      <xdr:colOff>609600</xdr:colOff>
      <xdr:row>20</xdr:row>
      <xdr:rowOff>219075</xdr:rowOff>
    </xdr:to>
    <xdr:pic>
      <xdr:nvPicPr>
        <xdr:cNvPr id="15" name="Picture 18"/>
        <xdr:cNvPicPr preferRelativeResize="1">
          <a:picLocks noChangeAspect="1"/>
        </xdr:cNvPicPr>
      </xdr:nvPicPr>
      <xdr:blipFill>
        <a:blip r:embed="rId2"/>
        <a:stretch>
          <a:fillRect/>
        </a:stretch>
      </xdr:blipFill>
      <xdr:spPr>
        <a:xfrm>
          <a:off x="1628775" y="4314825"/>
          <a:ext cx="552450" cy="200025"/>
        </a:xfrm>
        <a:prstGeom prst="rect">
          <a:avLst/>
        </a:prstGeom>
        <a:noFill/>
        <a:ln w="9525" cmpd="sng">
          <a:noFill/>
        </a:ln>
      </xdr:spPr>
    </xdr:pic>
    <xdr:clientData/>
  </xdr:twoCellAnchor>
  <xdr:twoCellAnchor editAs="oneCell">
    <xdr:from>
      <xdr:col>3</xdr:col>
      <xdr:colOff>57150</xdr:colOff>
      <xdr:row>23</xdr:row>
      <xdr:rowOff>19050</xdr:rowOff>
    </xdr:from>
    <xdr:to>
      <xdr:col>3</xdr:col>
      <xdr:colOff>609600</xdr:colOff>
      <xdr:row>23</xdr:row>
      <xdr:rowOff>219075</xdr:rowOff>
    </xdr:to>
    <xdr:pic>
      <xdr:nvPicPr>
        <xdr:cNvPr id="16" name="Picture 19"/>
        <xdr:cNvPicPr preferRelativeResize="1">
          <a:picLocks noChangeAspect="1"/>
        </xdr:cNvPicPr>
      </xdr:nvPicPr>
      <xdr:blipFill>
        <a:blip r:embed="rId2"/>
        <a:stretch>
          <a:fillRect/>
        </a:stretch>
      </xdr:blipFill>
      <xdr:spPr>
        <a:xfrm>
          <a:off x="1628775" y="4972050"/>
          <a:ext cx="552450" cy="200025"/>
        </a:xfrm>
        <a:prstGeom prst="rect">
          <a:avLst/>
        </a:prstGeom>
        <a:noFill/>
        <a:ln w="9525" cmpd="sng">
          <a:noFill/>
        </a:ln>
      </xdr:spPr>
    </xdr:pic>
    <xdr:clientData/>
  </xdr:twoCellAnchor>
  <xdr:twoCellAnchor editAs="oneCell">
    <xdr:from>
      <xdr:col>3</xdr:col>
      <xdr:colOff>76200</xdr:colOff>
      <xdr:row>19</xdr:row>
      <xdr:rowOff>28575</xdr:rowOff>
    </xdr:from>
    <xdr:to>
      <xdr:col>3</xdr:col>
      <xdr:colOff>638175</xdr:colOff>
      <xdr:row>19</xdr:row>
      <xdr:rowOff>209550</xdr:rowOff>
    </xdr:to>
    <xdr:pic>
      <xdr:nvPicPr>
        <xdr:cNvPr id="17" name="Picture 21"/>
        <xdr:cNvPicPr preferRelativeResize="1">
          <a:picLocks noChangeAspect="1"/>
        </xdr:cNvPicPr>
      </xdr:nvPicPr>
      <xdr:blipFill>
        <a:blip r:embed="rId3"/>
        <a:stretch>
          <a:fillRect/>
        </a:stretch>
      </xdr:blipFill>
      <xdr:spPr>
        <a:xfrm>
          <a:off x="1647825" y="4105275"/>
          <a:ext cx="561975" cy="180975"/>
        </a:xfrm>
        <a:prstGeom prst="rect">
          <a:avLst/>
        </a:prstGeom>
        <a:noFill/>
        <a:ln w="9525" cmpd="sng">
          <a:noFill/>
        </a:ln>
      </xdr:spPr>
    </xdr:pic>
    <xdr:clientData/>
  </xdr:twoCellAnchor>
  <xdr:twoCellAnchor editAs="oneCell">
    <xdr:from>
      <xdr:col>3</xdr:col>
      <xdr:colOff>76200</xdr:colOff>
      <xdr:row>24</xdr:row>
      <xdr:rowOff>28575</xdr:rowOff>
    </xdr:from>
    <xdr:to>
      <xdr:col>3</xdr:col>
      <xdr:colOff>638175</xdr:colOff>
      <xdr:row>24</xdr:row>
      <xdr:rowOff>209550</xdr:rowOff>
    </xdr:to>
    <xdr:pic>
      <xdr:nvPicPr>
        <xdr:cNvPr id="18" name="Picture 22"/>
        <xdr:cNvPicPr preferRelativeResize="1">
          <a:picLocks noChangeAspect="1"/>
        </xdr:cNvPicPr>
      </xdr:nvPicPr>
      <xdr:blipFill>
        <a:blip r:embed="rId3"/>
        <a:stretch>
          <a:fillRect/>
        </a:stretch>
      </xdr:blipFill>
      <xdr:spPr>
        <a:xfrm>
          <a:off x="1647825" y="5200650"/>
          <a:ext cx="561975" cy="180975"/>
        </a:xfrm>
        <a:prstGeom prst="rect">
          <a:avLst/>
        </a:prstGeom>
        <a:noFill/>
        <a:ln w="9525" cmpd="sng">
          <a:noFill/>
        </a:ln>
      </xdr:spPr>
    </xdr:pic>
    <xdr:clientData/>
  </xdr:twoCellAnchor>
  <xdr:twoCellAnchor editAs="oneCell">
    <xdr:from>
      <xdr:col>3</xdr:col>
      <xdr:colOff>76200</xdr:colOff>
      <xdr:row>26</xdr:row>
      <xdr:rowOff>28575</xdr:rowOff>
    </xdr:from>
    <xdr:to>
      <xdr:col>3</xdr:col>
      <xdr:colOff>638175</xdr:colOff>
      <xdr:row>26</xdr:row>
      <xdr:rowOff>209550</xdr:rowOff>
    </xdr:to>
    <xdr:pic>
      <xdr:nvPicPr>
        <xdr:cNvPr id="19" name="Picture 23"/>
        <xdr:cNvPicPr preferRelativeResize="1">
          <a:picLocks noChangeAspect="1"/>
        </xdr:cNvPicPr>
      </xdr:nvPicPr>
      <xdr:blipFill>
        <a:blip r:embed="rId3"/>
        <a:stretch>
          <a:fillRect/>
        </a:stretch>
      </xdr:blipFill>
      <xdr:spPr>
        <a:xfrm>
          <a:off x="1647825" y="5638800"/>
          <a:ext cx="561975" cy="180975"/>
        </a:xfrm>
        <a:prstGeom prst="rect">
          <a:avLst/>
        </a:prstGeom>
        <a:noFill/>
        <a:ln w="9525" cmpd="sng">
          <a:noFill/>
        </a:ln>
      </xdr:spPr>
    </xdr:pic>
    <xdr:clientData/>
  </xdr:twoCellAnchor>
  <xdr:twoCellAnchor editAs="oneCell">
    <xdr:from>
      <xdr:col>3</xdr:col>
      <xdr:colOff>66675</xdr:colOff>
      <xdr:row>22</xdr:row>
      <xdr:rowOff>28575</xdr:rowOff>
    </xdr:from>
    <xdr:to>
      <xdr:col>3</xdr:col>
      <xdr:colOff>561975</xdr:colOff>
      <xdr:row>22</xdr:row>
      <xdr:rowOff>180975</xdr:rowOff>
    </xdr:to>
    <xdr:pic>
      <xdr:nvPicPr>
        <xdr:cNvPr id="20" name="Picture 24"/>
        <xdr:cNvPicPr preferRelativeResize="1">
          <a:picLocks noChangeAspect="1"/>
        </xdr:cNvPicPr>
      </xdr:nvPicPr>
      <xdr:blipFill>
        <a:blip r:embed="rId1"/>
        <a:stretch>
          <a:fillRect/>
        </a:stretch>
      </xdr:blipFill>
      <xdr:spPr>
        <a:xfrm>
          <a:off x="1638300" y="4762500"/>
          <a:ext cx="495300" cy="152400"/>
        </a:xfrm>
        <a:prstGeom prst="rect">
          <a:avLst/>
        </a:prstGeom>
        <a:noFill/>
        <a:ln w="9525" cmpd="sng">
          <a:noFill/>
        </a:ln>
      </xdr:spPr>
    </xdr:pic>
    <xdr:clientData/>
  </xdr:twoCellAnchor>
  <xdr:twoCellAnchor editAs="oneCell">
    <xdr:from>
      <xdr:col>3</xdr:col>
      <xdr:colOff>66675</xdr:colOff>
      <xdr:row>25</xdr:row>
      <xdr:rowOff>28575</xdr:rowOff>
    </xdr:from>
    <xdr:to>
      <xdr:col>3</xdr:col>
      <xdr:colOff>561975</xdr:colOff>
      <xdr:row>25</xdr:row>
      <xdr:rowOff>180975</xdr:rowOff>
    </xdr:to>
    <xdr:pic>
      <xdr:nvPicPr>
        <xdr:cNvPr id="21" name="Picture 25"/>
        <xdr:cNvPicPr preferRelativeResize="1">
          <a:picLocks noChangeAspect="1"/>
        </xdr:cNvPicPr>
      </xdr:nvPicPr>
      <xdr:blipFill>
        <a:blip r:embed="rId1"/>
        <a:stretch>
          <a:fillRect/>
        </a:stretch>
      </xdr:blipFill>
      <xdr:spPr>
        <a:xfrm>
          <a:off x="1638300" y="5419725"/>
          <a:ext cx="495300" cy="152400"/>
        </a:xfrm>
        <a:prstGeom prst="rect">
          <a:avLst/>
        </a:prstGeom>
        <a:noFill/>
        <a:ln w="9525" cmpd="sng">
          <a:noFill/>
        </a:ln>
      </xdr:spPr>
    </xdr:pic>
    <xdr:clientData/>
  </xdr:twoCellAnchor>
  <xdr:twoCellAnchor editAs="oneCell">
    <xdr:from>
      <xdr:col>3</xdr:col>
      <xdr:colOff>66675</xdr:colOff>
      <xdr:row>30</xdr:row>
      <xdr:rowOff>28575</xdr:rowOff>
    </xdr:from>
    <xdr:to>
      <xdr:col>3</xdr:col>
      <xdr:colOff>561975</xdr:colOff>
      <xdr:row>30</xdr:row>
      <xdr:rowOff>180975</xdr:rowOff>
    </xdr:to>
    <xdr:pic>
      <xdr:nvPicPr>
        <xdr:cNvPr id="22" name="Picture 29"/>
        <xdr:cNvPicPr preferRelativeResize="1">
          <a:picLocks noChangeAspect="1"/>
        </xdr:cNvPicPr>
      </xdr:nvPicPr>
      <xdr:blipFill>
        <a:blip r:embed="rId1"/>
        <a:stretch>
          <a:fillRect/>
        </a:stretch>
      </xdr:blipFill>
      <xdr:spPr>
        <a:xfrm>
          <a:off x="1638300" y="6515100"/>
          <a:ext cx="495300" cy="152400"/>
        </a:xfrm>
        <a:prstGeom prst="rect">
          <a:avLst/>
        </a:prstGeom>
        <a:noFill/>
        <a:ln w="9525" cmpd="sng">
          <a:noFill/>
        </a:ln>
      </xdr:spPr>
    </xdr:pic>
    <xdr:clientData/>
  </xdr:twoCellAnchor>
  <xdr:twoCellAnchor editAs="oneCell">
    <xdr:from>
      <xdr:col>3</xdr:col>
      <xdr:colOff>66675</xdr:colOff>
      <xdr:row>31</xdr:row>
      <xdr:rowOff>28575</xdr:rowOff>
    </xdr:from>
    <xdr:to>
      <xdr:col>3</xdr:col>
      <xdr:colOff>561975</xdr:colOff>
      <xdr:row>31</xdr:row>
      <xdr:rowOff>180975</xdr:rowOff>
    </xdr:to>
    <xdr:pic>
      <xdr:nvPicPr>
        <xdr:cNvPr id="23" name="Picture 30"/>
        <xdr:cNvPicPr preferRelativeResize="1">
          <a:picLocks noChangeAspect="1"/>
        </xdr:cNvPicPr>
      </xdr:nvPicPr>
      <xdr:blipFill>
        <a:blip r:embed="rId1"/>
        <a:stretch>
          <a:fillRect/>
        </a:stretch>
      </xdr:blipFill>
      <xdr:spPr>
        <a:xfrm>
          <a:off x="1638300" y="6734175"/>
          <a:ext cx="495300" cy="152400"/>
        </a:xfrm>
        <a:prstGeom prst="rect">
          <a:avLst/>
        </a:prstGeom>
        <a:noFill/>
        <a:ln w="9525" cmpd="sng">
          <a:noFill/>
        </a:ln>
      </xdr:spPr>
    </xdr:pic>
    <xdr:clientData/>
  </xdr:twoCellAnchor>
  <xdr:twoCellAnchor editAs="oneCell">
    <xdr:from>
      <xdr:col>3</xdr:col>
      <xdr:colOff>57150</xdr:colOff>
      <xdr:row>3</xdr:row>
      <xdr:rowOff>19050</xdr:rowOff>
    </xdr:from>
    <xdr:to>
      <xdr:col>3</xdr:col>
      <xdr:colOff>609600</xdr:colOff>
      <xdr:row>3</xdr:row>
      <xdr:rowOff>219075</xdr:rowOff>
    </xdr:to>
    <xdr:pic>
      <xdr:nvPicPr>
        <xdr:cNvPr id="24" name="Picture 32"/>
        <xdr:cNvPicPr preferRelativeResize="1">
          <a:picLocks noChangeAspect="1"/>
        </xdr:cNvPicPr>
      </xdr:nvPicPr>
      <xdr:blipFill>
        <a:blip r:embed="rId2"/>
        <a:stretch>
          <a:fillRect/>
        </a:stretch>
      </xdr:blipFill>
      <xdr:spPr>
        <a:xfrm>
          <a:off x="1628775" y="590550"/>
          <a:ext cx="552450" cy="200025"/>
        </a:xfrm>
        <a:prstGeom prst="rect">
          <a:avLst/>
        </a:prstGeom>
        <a:noFill/>
        <a:ln w="9525" cmpd="sng">
          <a:noFill/>
        </a:ln>
      </xdr:spPr>
    </xdr:pic>
    <xdr:clientData/>
  </xdr:twoCellAnchor>
  <xdr:twoCellAnchor editAs="oneCell">
    <xdr:from>
      <xdr:col>3</xdr:col>
      <xdr:colOff>57150</xdr:colOff>
      <xdr:row>5</xdr:row>
      <xdr:rowOff>19050</xdr:rowOff>
    </xdr:from>
    <xdr:to>
      <xdr:col>3</xdr:col>
      <xdr:colOff>609600</xdr:colOff>
      <xdr:row>5</xdr:row>
      <xdr:rowOff>219075</xdr:rowOff>
    </xdr:to>
    <xdr:pic>
      <xdr:nvPicPr>
        <xdr:cNvPr id="25" name="Picture 33"/>
        <xdr:cNvPicPr preferRelativeResize="1">
          <a:picLocks noChangeAspect="1"/>
        </xdr:cNvPicPr>
      </xdr:nvPicPr>
      <xdr:blipFill>
        <a:blip r:embed="rId2"/>
        <a:stretch>
          <a:fillRect/>
        </a:stretch>
      </xdr:blipFill>
      <xdr:spPr>
        <a:xfrm>
          <a:off x="1628775" y="1028700"/>
          <a:ext cx="552450" cy="200025"/>
        </a:xfrm>
        <a:prstGeom prst="rect">
          <a:avLst/>
        </a:prstGeom>
        <a:noFill/>
        <a:ln w="9525" cmpd="sng">
          <a:noFill/>
        </a:ln>
      </xdr:spPr>
    </xdr:pic>
    <xdr:clientData/>
  </xdr:twoCellAnchor>
  <xdr:twoCellAnchor editAs="oneCell">
    <xdr:from>
      <xdr:col>3</xdr:col>
      <xdr:colOff>57150</xdr:colOff>
      <xdr:row>7</xdr:row>
      <xdr:rowOff>19050</xdr:rowOff>
    </xdr:from>
    <xdr:to>
      <xdr:col>3</xdr:col>
      <xdr:colOff>609600</xdr:colOff>
      <xdr:row>7</xdr:row>
      <xdr:rowOff>219075</xdr:rowOff>
    </xdr:to>
    <xdr:pic>
      <xdr:nvPicPr>
        <xdr:cNvPr id="26" name="Picture 34"/>
        <xdr:cNvPicPr preferRelativeResize="1">
          <a:picLocks noChangeAspect="1"/>
        </xdr:cNvPicPr>
      </xdr:nvPicPr>
      <xdr:blipFill>
        <a:blip r:embed="rId2"/>
        <a:stretch>
          <a:fillRect/>
        </a:stretch>
      </xdr:blipFill>
      <xdr:spPr>
        <a:xfrm>
          <a:off x="1628775" y="1466850"/>
          <a:ext cx="552450" cy="200025"/>
        </a:xfrm>
        <a:prstGeom prst="rect">
          <a:avLst/>
        </a:prstGeom>
        <a:noFill/>
        <a:ln w="9525" cmpd="sng">
          <a:noFill/>
        </a:ln>
      </xdr:spPr>
    </xdr:pic>
    <xdr:clientData/>
  </xdr:twoCellAnchor>
  <xdr:twoCellAnchor editAs="oneCell">
    <xdr:from>
      <xdr:col>3</xdr:col>
      <xdr:colOff>57150</xdr:colOff>
      <xdr:row>8</xdr:row>
      <xdr:rowOff>19050</xdr:rowOff>
    </xdr:from>
    <xdr:to>
      <xdr:col>3</xdr:col>
      <xdr:colOff>609600</xdr:colOff>
      <xdr:row>8</xdr:row>
      <xdr:rowOff>219075</xdr:rowOff>
    </xdr:to>
    <xdr:pic>
      <xdr:nvPicPr>
        <xdr:cNvPr id="27" name="Picture 35"/>
        <xdr:cNvPicPr preferRelativeResize="1">
          <a:picLocks noChangeAspect="1"/>
        </xdr:cNvPicPr>
      </xdr:nvPicPr>
      <xdr:blipFill>
        <a:blip r:embed="rId2"/>
        <a:stretch>
          <a:fillRect/>
        </a:stretch>
      </xdr:blipFill>
      <xdr:spPr>
        <a:xfrm>
          <a:off x="1628775" y="1685925"/>
          <a:ext cx="552450" cy="200025"/>
        </a:xfrm>
        <a:prstGeom prst="rect">
          <a:avLst/>
        </a:prstGeom>
        <a:noFill/>
        <a:ln w="9525" cmpd="sng">
          <a:noFill/>
        </a:ln>
      </xdr:spPr>
    </xdr:pic>
    <xdr:clientData/>
  </xdr:twoCellAnchor>
  <xdr:twoCellAnchor editAs="oneCell">
    <xdr:from>
      <xdr:col>3</xdr:col>
      <xdr:colOff>57150</xdr:colOff>
      <xdr:row>12</xdr:row>
      <xdr:rowOff>19050</xdr:rowOff>
    </xdr:from>
    <xdr:to>
      <xdr:col>3</xdr:col>
      <xdr:colOff>609600</xdr:colOff>
      <xdr:row>12</xdr:row>
      <xdr:rowOff>219075</xdr:rowOff>
    </xdr:to>
    <xdr:pic>
      <xdr:nvPicPr>
        <xdr:cNvPr id="28" name="Picture 36"/>
        <xdr:cNvPicPr preferRelativeResize="1">
          <a:picLocks noChangeAspect="1"/>
        </xdr:cNvPicPr>
      </xdr:nvPicPr>
      <xdr:blipFill>
        <a:blip r:embed="rId2"/>
        <a:stretch>
          <a:fillRect/>
        </a:stretch>
      </xdr:blipFill>
      <xdr:spPr>
        <a:xfrm>
          <a:off x="1628775" y="2562225"/>
          <a:ext cx="552450" cy="200025"/>
        </a:xfrm>
        <a:prstGeom prst="rect">
          <a:avLst/>
        </a:prstGeom>
        <a:noFill/>
        <a:ln w="9525" cmpd="sng">
          <a:noFill/>
        </a:ln>
      </xdr:spPr>
    </xdr:pic>
    <xdr:clientData/>
  </xdr:twoCellAnchor>
  <xdr:twoCellAnchor editAs="oneCell">
    <xdr:from>
      <xdr:col>3</xdr:col>
      <xdr:colOff>66675</xdr:colOff>
      <xdr:row>27</xdr:row>
      <xdr:rowOff>28575</xdr:rowOff>
    </xdr:from>
    <xdr:to>
      <xdr:col>3</xdr:col>
      <xdr:colOff>561975</xdr:colOff>
      <xdr:row>27</xdr:row>
      <xdr:rowOff>180975</xdr:rowOff>
    </xdr:to>
    <xdr:pic>
      <xdr:nvPicPr>
        <xdr:cNvPr id="29" name="Picture 39"/>
        <xdr:cNvPicPr preferRelativeResize="1">
          <a:picLocks noChangeAspect="1"/>
        </xdr:cNvPicPr>
      </xdr:nvPicPr>
      <xdr:blipFill>
        <a:blip r:embed="rId1"/>
        <a:stretch>
          <a:fillRect/>
        </a:stretch>
      </xdr:blipFill>
      <xdr:spPr>
        <a:xfrm>
          <a:off x="1638300" y="5857875"/>
          <a:ext cx="495300" cy="152400"/>
        </a:xfrm>
        <a:prstGeom prst="rect">
          <a:avLst/>
        </a:prstGeom>
        <a:noFill/>
        <a:ln w="9525" cmpd="sng">
          <a:noFill/>
        </a:ln>
      </xdr:spPr>
    </xdr:pic>
    <xdr:clientData/>
  </xdr:twoCellAnchor>
  <xdr:twoCellAnchor editAs="oneCell">
    <xdr:from>
      <xdr:col>3</xdr:col>
      <xdr:colOff>66675</xdr:colOff>
      <xdr:row>28</xdr:row>
      <xdr:rowOff>28575</xdr:rowOff>
    </xdr:from>
    <xdr:to>
      <xdr:col>3</xdr:col>
      <xdr:colOff>561975</xdr:colOff>
      <xdr:row>28</xdr:row>
      <xdr:rowOff>180975</xdr:rowOff>
    </xdr:to>
    <xdr:pic>
      <xdr:nvPicPr>
        <xdr:cNvPr id="30" name="Picture 40"/>
        <xdr:cNvPicPr preferRelativeResize="1">
          <a:picLocks noChangeAspect="1"/>
        </xdr:cNvPicPr>
      </xdr:nvPicPr>
      <xdr:blipFill>
        <a:blip r:embed="rId1"/>
        <a:stretch>
          <a:fillRect/>
        </a:stretch>
      </xdr:blipFill>
      <xdr:spPr>
        <a:xfrm>
          <a:off x="1638300" y="6076950"/>
          <a:ext cx="495300" cy="152400"/>
        </a:xfrm>
        <a:prstGeom prst="rect">
          <a:avLst/>
        </a:prstGeom>
        <a:noFill/>
        <a:ln w="9525" cmpd="sng">
          <a:noFill/>
        </a:ln>
      </xdr:spPr>
    </xdr:pic>
    <xdr:clientData/>
  </xdr:twoCellAnchor>
  <xdr:twoCellAnchor editAs="oneCell">
    <xdr:from>
      <xdr:col>3</xdr:col>
      <xdr:colOff>66675</xdr:colOff>
      <xdr:row>29</xdr:row>
      <xdr:rowOff>28575</xdr:rowOff>
    </xdr:from>
    <xdr:to>
      <xdr:col>3</xdr:col>
      <xdr:colOff>561975</xdr:colOff>
      <xdr:row>29</xdr:row>
      <xdr:rowOff>180975</xdr:rowOff>
    </xdr:to>
    <xdr:pic>
      <xdr:nvPicPr>
        <xdr:cNvPr id="31" name="Picture 41"/>
        <xdr:cNvPicPr preferRelativeResize="1">
          <a:picLocks noChangeAspect="1"/>
        </xdr:cNvPicPr>
      </xdr:nvPicPr>
      <xdr:blipFill>
        <a:blip r:embed="rId1"/>
        <a:stretch>
          <a:fillRect/>
        </a:stretch>
      </xdr:blipFill>
      <xdr:spPr>
        <a:xfrm>
          <a:off x="1638300" y="6296025"/>
          <a:ext cx="4953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117</v>
      </c>
      <c r="K3" s="87" t="s">
        <v>118</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124</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121</v>
      </c>
      <c r="C6" s="15"/>
      <c r="D6" s="32"/>
      <c r="E6" s="32"/>
      <c r="F6" s="32"/>
      <c r="G6" s="32"/>
      <c r="H6" s="32"/>
      <c r="I6" s="32"/>
      <c r="J6" s="32"/>
      <c r="K6" s="32"/>
      <c r="L6" s="55">
        <f aca="true" t="shared" si="0" ref="L6:L34">SUM(D6,F6,H6,J6)</f>
        <v>0</v>
      </c>
      <c r="M6" s="56">
        <f aca="true" t="shared" si="1" ref="M6:M34">IF(COUNT(D6,F6,H6,J6)=4,MINA(D6,F6,H6,J6),0)</f>
        <v>0</v>
      </c>
      <c r="N6" s="56">
        <f aca="true" t="shared" si="2" ref="N6:N34">SUM(L6-M6)</f>
        <v>0</v>
      </c>
      <c r="O6" s="56">
        <f aca="true" t="shared" si="3" ref="O6:O34">MAX(D6,F6,H6,J6)</f>
        <v>0</v>
      </c>
      <c r="P6" s="56">
        <f aca="true" t="shared" si="4" ref="P6:P34">MIN(E6,G6,I6,K6)</f>
        <v>0</v>
      </c>
      <c r="Q6" s="56"/>
      <c r="R6" s="56"/>
      <c r="S6" s="55">
        <v>0</v>
      </c>
      <c r="T6" s="56"/>
      <c r="U6" s="56">
        <f aca="true" t="shared" si="5" ref="U6:U34">MAX(O6,S6)</f>
        <v>0</v>
      </c>
      <c r="V6" s="56">
        <f aca="true" t="shared" si="6" ref="V6:V34">MIN(P6,T6)</f>
        <v>0</v>
      </c>
      <c r="W6" s="57">
        <f aca="true" t="shared" si="7" ref="W6:W34">IF(V6&lt;&gt;0,SUM($X$3/V6*12),"")</f>
      </c>
      <c r="X6" s="57">
        <f aca="true" t="shared" si="8" ref="X6:X34">IF(V6&lt;&gt;0,SUM(3600/V6*$X$3/5280),"")</f>
      </c>
    </row>
    <row r="7" spans="1:24" ht="15" thickBot="1">
      <c r="A7" s="66"/>
      <c r="B7" s="30" t="s">
        <v>120</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112</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125</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126</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108</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127</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104</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114</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107</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111</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128</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t="s">
        <v>113</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thickBot="1">
      <c r="A20" s="66"/>
      <c r="B20" s="30" t="s">
        <v>134</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5" thickBot="1">
      <c r="A21" s="66"/>
      <c r="B21" s="30" t="s">
        <v>106</v>
      </c>
      <c r="C21" s="15"/>
      <c r="D21" s="32"/>
      <c r="E21" s="32"/>
      <c r="F21" s="32"/>
      <c r="G21" s="32"/>
      <c r="H21" s="32"/>
      <c r="I21" s="32"/>
      <c r="J21" s="32"/>
      <c r="K21" s="32"/>
      <c r="L21" s="55">
        <f t="shared" si="0"/>
        <v>0</v>
      </c>
      <c r="M21" s="56">
        <f t="shared" si="1"/>
        <v>0</v>
      </c>
      <c r="N21" s="56">
        <f t="shared" si="2"/>
        <v>0</v>
      </c>
      <c r="O21" s="56">
        <f t="shared" si="3"/>
        <v>0</v>
      </c>
      <c r="P21" s="56">
        <f t="shared" si="4"/>
        <v>0</v>
      </c>
      <c r="Q21" s="56"/>
      <c r="R21" s="56"/>
      <c r="S21" s="55">
        <v>0</v>
      </c>
      <c r="T21" s="56"/>
      <c r="U21" s="56">
        <f t="shared" si="5"/>
        <v>0</v>
      </c>
      <c r="V21" s="56">
        <f t="shared" si="6"/>
        <v>0</v>
      </c>
      <c r="W21" s="57">
        <f t="shared" si="7"/>
      </c>
      <c r="X21" s="57">
        <f t="shared" si="8"/>
      </c>
    </row>
    <row r="22" spans="1:24" ht="15" thickBot="1">
      <c r="A22" s="66"/>
      <c r="B22" s="30" t="s">
        <v>105</v>
      </c>
      <c r="C22" s="15"/>
      <c r="D22" s="32"/>
      <c r="E22" s="32"/>
      <c r="F22" s="32"/>
      <c r="G22" s="32"/>
      <c r="H22" s="32"/>
      <c r="I22" s="32"/>
      <c r="J22" s="32"/>
      <c r="K22" s="32"/>
      <c r="L22" s="55">
        <f t="shared" si="0"/>
        <v>0</v>
      </c>
      <c r="M22" s="56">
        <f t="shared" si="1"/>
        <v>0</v>
      </c>
      <c r="N22" s="56">
        <f t="shared" si="2"/>
        <v>0</v>
      </c>
      <c r="O22" s="56">
        <f t="shared" si="3"/>
        <v>0</v>
      </c>
      <c r="P22" s="56">
        <f t="shared" si="4"/>
        <v>0</v>
      </c>
      <c r="Q22" s="56"/>
      <c r="R22" s="56"/>
      <c r="S22" s="55">
        <v>0</v>
      </c>
      <c r="T22" s="56"/>
      <c r="U22" s="56">
        <f t="shared" si="5"/>
        <v>0</v>
      </c>
      <c r="V22" s="56">
        <f t="shared" si="6"/>
        <v>0</v>
      </c>
      <c r="W22" s="57">
        <f t="shared" si="7"/>
      </c>
      <c r="X22" s="57">
        <f t="shared" si="8"/>
      </c>
    </row>
    <row r="23" spans="1:24" ht="15" thickBot="1">
      <c r="A23" s="66"/>
      <c r="B23" s="30" t="s">
        <v>103</v>
      </c>
      <c r="C23" s="15"/>
      <c r="D23" s="32"/>
      <c r="E23" s="32"/>
      <c r="F23" s="32"/>
      <c r="G23" s="32"/>
      <c r="H23" s="32"/>
      <c r="I23" s="32"/>
      <c r="J23" s="32"/>
      <c r="K23" s="32"/>
      <c r="L23" s="55">
        <f t="shared" si="0"/>
        <v>0</v>
      </c>
      <c r="M23" s="56">
        <f t="shared" si="1"/>
        <v>0</v>
      </c>
      <c r="N23" s="56">
        <f t="shared" si="2"/>
        <v>0</v>
      </c>
      <c r="O23" s="56">
        <f t="shared" si="3"/>
        <v>0</v>
      </c>
      <c r="P23" s="56">
        <f t="shared" si="4"/>
        <v>0</v>
      </c>
      <c r="Q23" s="56"/>
      <c r="R23" s="56"/>
      <c r="S23" s="55">
        <v>0</v>
      </c>
      <c r="T23" s="56"/>
      <c r="U23" s="56">
        <f t="shared" si="5"/>
        <v>0</v>
      </c>
      <c r="V23" s="56">
        <f t="shared" si="6"/>
        <v>0</v>
      </c>
      <c r="W23" s="57">
        <f t="shared" si="7"/>
      </c>
      <c r="X23" s="57">
        <f t="shared" si="8"/>
      </c>
    </row>
    <row r="24" spans="1:24" ht="15" thickBot="1">
      <c r="A24" s="66"/>
      <c r="B24" s="30" t="s">
        <v>119</v>
      </c>
      <c r="C24" s="15"/>
      <c r="D24" s="32"/>
      <c r="E24" s="32"/>
      <c r="F24" s="32"/>
      <c r="G24" s="32"/>
      <c r="H24" s="32"/>
      <c r="I24" s="32"/>
      <c r="J24" s="32"/>
      <c r="K24" s="32"/>
      <c r="L24" s="55">
        <f t="shared" si="0"/>
        <v>0</v>
      </c>
      <c r="M24" s="56">
        <f t="shared" si="1"/>
        <v>0</v>
      </c>
      <c r="N24" s="56">
        <f t="shared" si="2"/>
        <v>0</v>
      </c>
      <c r="O24" s="56">
        <f t="shared" si="3"/>
        <v>0</v>
      </c>
      <c r="P24" s="56">
        <f t="shared" si="4"/>
        <v>0</v>
      </c>
      <c r="Q24" s="56"/>
      <c r="R24" s="56"/>
      <c r="S24" s="55">
        <v>0</v>
      </c>
      <c r="T24" s="56"/>
      <c r="U24" s="56">
        <f t="shared" si="5"/>
        <v>0</v>
      </c>
      <c r="V24" s="56">
        <f t="shared" si="6"/>
        <v>0</v>
      </c>
      <c r="W24" s="57">
        <f t="shared" si="7"/>
      </c>
      <c r="X24" s="57">
        <f t="shared" si="8"/>
      </c>
    </row>
    <row r="25" spans="1:24" ht="15" thickBot="1">
      <c r="A25" s="66"/>
      <c r="B25" s="30" t="s">
        <v>123</v>
      </c>
      <c r="C25" s="15"/>
      <c r="D25" s="32"/>
      <c r="E25" s="32"/>
      <c r="F25" s="32"/>
      <c r="G25" s="32"/>
      <c r="H25" s="32"/>
      <c r="I25" s="32"/>
      <c r="J25" s="32"/>
      <c r="K25" s="32"/>
      <c r="L25" s="55">
        <f t="shared" si="0"/>
        <v>0</v>
      </c>
      <c r="M25" s="56">
        <f t="shared" si="1"/>
        <v>0</v>
      </c>
      <c r="N25" s="56">
        <f t="shared" si="2"/>
        <v>0</v>
      </c>
      <c r="O25" s="56">
        <f t="shared" si="3"/>
        <v>0</v>
      </c>
      <c r="P25" s="56">
        <f t="shared" si="4"/>
        <v>0</v>
      </c>
      <c r="Q25" s="56"/>
      <c r="R25" s="56"/>
      <c r="S25" s="55">
        <v>0</v>
      </c>
      <c r="T25" s="56"/>
      <c r="U25" s="56">
        <f t="shared" si="5"/>
        <v>0</v>
      </c>
      <c r="V25" s="56">
        <f t="shared" si="6"/>
        <v>0</v>
      </c>
      <c r="W25" s="57">
        <f t="shared" si="7"/>
      </c>
      <c r="X25" s="57">
        <f t="shared" si="8"/>
      </c>
    </row>
    <row r="26" spans="1:24" ht="15" thickBot="1">
      <c r="A26" s="66"/>
      <c r="B26" s="30" t="s">
        <v>129</v>
      </c>
      <c r="C26" s="15"/>
      <c r="D26" s="32"/>
      <c r="E26" s="32"/>
      <c r="F26" s="32"/>
      <c r="G26" s="32"/>
      <c r="H26" s="32"/>
      <c r="I26" s="32"/>
      <c r="J26" s="32"/>
      <c r="K26" s="32"/>
      <c r="L26" s="55">
        <f t="shared" si="0"/>
        <v>0</v>
      </c>
      <c r="M26" s="56">
        <f t="shared" si="1"/>
        <v>0</v>
      </c>
      <c r="N26" s="56">
        <f t="shared" si="2"/>
        <v>0</v>
      </c>
      <c r="O26" s="56">
        <f t="shared" si="3"/>
        <v>0</v>
      </c>
      <c r="P26" s="56">
        <f t="shared" si="4"/>
        <v>0</v>
      </c>
      <c r="Q26" s="56"/>
      <c r="R26" s="56"/>
      <c r="S26" s="55">
        <v>0</v>
      </c>
      <c r="T26" s="56"/>
      <c r="U26" s="56">
        <f t="shared" si="5"/>
        <v>0</v>
      </c>
      <c r="V26" s="56">
        <f t="shared" si="6"/>
        <v>0</v>
      </c>
      <c r="W26" s="57">
        <f t="shared" si="7"/>
      </c>
      <c r="X26" s="57">
        <f t="shared" si="8"/>
      </c>
    </row>
    <row r="27" spans="1:24" ht="15" thickBot="1">
      <c r="A27" s="66"/>
      <c r="B27" s="30" t="s">
        <v>132</v>
      </c>
      <c r="C27" s="15"/>
      <c r="D27" s="32"/>
      <c r="E27" s="32"/>
      <c r="F27" s="32"/>
      <c r="G27" s="32"/>
      <c r="H27" s="32"/>
      <c r="I27" s="32"/>
      <c r="J27" s="32"/>
      <c r="K27" s="32"/>
      <c r="L27" s="55">
        <f t="shared" si="0"/>
        <v>0</v>
      </c>
      <c r="M27" s="56">
        <f t="shared" si="1"/>
        <v>0</v>
      </c>
      <c r="N27" s="56">
        <f t="shared" si="2"/>
        <v>0</v>
      </c>
      <c r="O27" s="56">
        <f t="shared" si="3"/>
        <v>0</v>
      </c>
      <c r="P27" s="56">
        <f t="shared" si="4"/>
        <v>0</v>
      </c>
      <c r="Q27" s="56"/>
      <c r="R27" s="56"/>
      <c r="S27" s="55">
        <v>0</v>
      </c>
      <c r="T27" s="56"/>
      <c r="U27" s="56">
        <f t="shared" si="5"/>
        <v>0</v>
      </c>
      <c r="V27" s="56">
        <f t="shared" si="6"/>
        <v>0</v>
      </c>
      <c r="W27" s="57">
        <f t="shared" si="7"/>
      </c>
      <c r="X27" s="57">
        <f t="shared" si="8"/>
      </c>
    </row>
    <row r="28" spans="1:24" ht="15.75" customHeight="1" thickBot="1">
      <c r="A28" s="66"/>
      <c r="B28" s="30" t="s">
        <v>110</v>
      </c>
      <c r="C28" s="15"/>
      <c r="D28" s="32"/>
      <c r="E28" s="32"/>
      <c r="F28" s="32"/>
      <c r="G28" s="32"/>
      <c r="H28" s="32"/>
      <c r="I28" s="32"/>
      <c r="J28" s="32"/>
      <c r="K28" s="32"/>
      <c r="L28" s="55">
        <f t="shared" si="0"/>
        <v>0</v>
      </c>
      <c r="M28" s="56">
        <f t="shared" si="1"/>
        <v>0</v>
      </c>
      <c r="N28" s="56">
        <f t="shared" si="2"/>
        <v>0</v>
      </c>
      <c r="O28" s="56">
        <f t="shared" si="3"/>
        <v>0</v>
      </c>
      <c r="P28" s="56">
        <f t="shared" si="4"/>
        <v>0</v>
      </c>
      <c r="Q28" s="56"/>
      <c r="R28" s="56"/>
      <c r="S28" s="55">
        <v>0</v>
      </c>
      <c r="T28" s="56"/>
      <c r="U28" s="56">
        <f t="shared" si="5"/>
        <v>0</v>
      </c>
      <c r="V28" s="56">
        <f t="shared" si="6"/>
        <v>0</v>
      </c>
      <c r="W28" s="57">
        <f t="shared" si="7"/>
      </c>
      <c r="X28" s="57">
        <f t="shared" si="8"/>
      </c>
    </row>
    <row r="29" spans="1:24" ht="15.75" customHeight="1" thickBot="1">
      <c r="A29" s="66"/>
      <c r="B29" s="30" t="s">
        <v>133</v>
      </c>
      <c r="C29" s="15"/>
      <c r="D29" s="32"/>
      <c r="E29" s="32"/>
      <c r="F29" s="32"/>
      <c r="G29" s="32"/>
      <c r="H29" s="32"/>
      <c r="I29" s="32"/>
      <c r="J29" s="32"/>
      <c r="K29" s="32"/>
      <c r="L29" s="55">
        <f t="shared" si="0"/>
        <v>0</v>
      </c>
      <c r="M29" s="56">
        <f t="shared" si="1"/>
        <v>0</v>
      </c>
      <c r="N29" s="56">
        <f t="shared" si="2"/>
        <v>0</v>
      </c>
      <c r="O29" s="56">
        <f t="shared" si="3"/>
        <v>0</v>
      </c>
      <c r="P29" s="56">
        <f t="shared" si="4"/>
        <v>0</v>
      </c>
      <c r="Q29" s="56"/>
      <c r="R29" s="56"/>
      <c r="S29" s="55">
        <v>0</v>
      </c>
      <c r="T29" s="56"/>
      <c r="U29" s="56">
        <f t="shared" si="5"/>
        <v>0</v>
      </c>
      <c r="V29" s="56">
        <f t="shared" si="6"/>
        <v>0</v>
      </c>
      <c r="W29" s="57">
        <f t="shared" si="7"/>
      </c>
      <c r="X29" s="57">
        <f t="shared" si="8"/>
      </c>
    </row>
    <row r="30" spans="1:24" ht="15.75" customHeight="1" thickBot="1">
      <c r="A30" s="66"/>
      <c r="B30" s="30" t="s">
        <v>109</v>
      </c>
      <c r="C30" s="15"/>
      <c r="D30" s="32"/>
      <c r="E30" s="32"/>
      <c r="F30" s="32"/>
      <c r="G30" s="32"/>
      <c r="H30" s="32"/>
      <c r="I30" s="32"/>
      <c r="J30" s="32"/>
      <c r="K30" s="32"/>
      <c r="L30" s="55">
        <f t="shared" si="0"/>
        <v>0</v>
      </c>
      <c r="M30" s="56">
        <f t="shared" si="1"/>
        <v>0</v>
      </c>
      <c r="N30" s="56">
        <f t="shared" si="2"/>
        <v>0</v>
      </c>
      <c r="O30" s="56">
        <f t="shared" si="3"/>
        <v>0</v>
      </c>
      <c r="P30" s="56">
        <f t="shared" si="4"/>
        <v>0</v>
      </c>
      <c r="Q30" s="56"/>
      <c r="R30" s="56"/>
      <c r="S30" s="55">
        <v>0</v>
      </c>
      <c r="T30" s="56"/>
      <c r="U30" s="56">
        <f t="shared" si="5"/>
        <v>0</v>
      </c>
      <c r="V30" s="56">
        <f t="shared" si="6"/>
        <v>0</v>
      </c>
      <c r="W30" s="57">
        <f t="shared" si="7"/>
      </c>
      <c r="X30" s="57">
        <f t="shared" si="8"/>
      </c>
    </row>
    <row r="31" spans="1:24" ht="15.75" customHeight="1" thickBot="1">
      <c r="A31" s="66"/>
      <c r="B31" s="30" t="s">
        <v>130</v>
      </c>
      <c r="C31" s="15"/>
      <c r="D31" s="32"/>
      <c r="E31" s="32"/>
      <c r="F31" s="32"/>
      <c r="G31" s="32"/>
      <c r="H31" s="32"/>
      <c r="I31" s="32"/>
      <c r="J31" s="32"/>
      <c r="K31" s="32"/>
      <c r="L31" s="55">
        <f t="shared" si="0"/>
        <v>0</v>
      </c>
      <c r="M31" s="56">
        <f t="shared" si="1"/>
        <v>0</v>
      </c>
      <c r="N31" s="56">
        <f t="shared" si="2"/>
        <v>0</v>
      </c>
      <c r="O31" s="56">
        <f t="shared" si="3"/>
        <v>0</v>
      </c>
      <c r="P31" s="56">
        <f t="shared" si="4"/>
        <v>0</v>
      </c>
      <c r="Q31" s="56"/>
      <c r="R31" s="56"/>
      <c r="S31" s="55">
        <v>0</v>
      </c>
      <c r="T31" s="56"/>
      <c r="U31" s="56">
        <f t="shared" si="5"/>
        <v>0</v>
      </c>
      <c r="V31" s="56">
        <f t="shared" si="6"/>
        <v>0</v>
      </c>
      <c r="W31" s="57">
        <f t="shared" si="7"/>
      </c>
      <c r="X31" s="57">
        <f t="shared" si="8"/>
      </c>
    </row>
    <row r="32" spans="1:24" ht="15.75" customHeight="1" thickBot="1">
      <c r="A32" s="66"/>
      <c r="B32" s="30" t="s">
        <v>102</v>
      </c>
      <c r="C32" s="15"/>
      <c r="D32" s="32"/>
      <c r="E32" s="32"/>
      <c r="F32" s="32"/>
      <c r="G32" s="32"/>
      <c r="H32" s="32"/>
      <c r="I32" s="32"/>
      <c r="J32" s="32"/>
      <c r="K32" s="32"/>
      <c r="L32" s="55">
        <f t="shared" si="0"/>
        <v>0</v>
      </c>
      <c r="M32" s="56">
        <f t="shared" si="1"/>
        <v>0</v>
      </c>
      <c r="N32" s="56">
        <f t="shared" si="2"/>
        <v>0</v>
      </c>
      <c r="O32" s="56">
        <f t="shared" si="3"/>
        <v>0</v>
      </c>
      <c r="P32" s="56">
        <f t="shared" si="4"/>
        <v>0</v>
      </c>
      <c r="Q32" s="56"/>
      <c r="R32" s="56"/>
      <c r="S32" s="55">
        <v>0</v>
      </c>
      <c r="T32" s="56"/>
      <c r="U32" s="56">
        <f t="shared" si="5"/>
        <v>0</v>
      </c>
      <c r="V32" s="56">
        <f t="shared" si="6"/>
        <v>0</v>
      </c>
      <c r="W32" s="57">
        <f t="shared" si="7"/>
      </c>
      <c r="X32" s="57">
        <f t="shared" si="8"/>
      </c>
    </row>
    <row r="33" spans="1:24" ht="15.75" customHeight="1" thickBot="1">
      <c r="A33" s="66"/>
      <c r="B33" s="30" t="s">
        <v>131</v>
      </c>
      <c r="C33" s="15"/>
      <c r="D33" s="32"/>
      <c r="E33" s="32"/>
      <c r="F33" s="32"/>
      <c r="G33" s="32"/>
      <c r="H33" s="32"/>
      <c r="I33" s="32"/>
      <c r="J33" s="32"/>
      <c r="K33" s="32"/>
      <c r="L33" s="55">
        <f t="shared" si="0"/>
        <v>0</v>
      </c>
      <c r="M33" s="56">
        <f t="shared" si="1"/>
        <v>0</v>
      </c>
      <c r="N33" s="56">
        <f t="shared" si="2"/>
        <v>0</v>
      </c>
      <c r="O33" s="56">
        <f t="shared" si="3"/>
        <v>0</v>
      </c>
      <c r="P33" s="56">
        <f t="shared" si="4"/>
        <v>0</v>
      </c>
      <c r="Q33" s="56"/>
      <c r="R33" s="56"/>
      <c r="S33" s="55">
        <v>0</v>
      </c>
      <c r="T33" s="56"/>
      <c r="U33" s="56">
        <f t="shared" si="5"/>
        <v>0</v>
      </c>
      <c r="V33" s="56">
        <f t="shared" si="6"/>
        <v>0</v>
      </c>
      <c r="W33" s="57">
        <f t="shared" si="7"/>
      </c>
      <c r="X33" s="57">
        <f t="shared" si="8"/>
      </c>
    </row>
    <row r="34" spans="1:24" ht="15.75" customHeight="1">
      <c r="A34" s="66"/>
      <c r="B34" s="30" t="s">
        <v>115</v>
      </c>
      <c r="C34" s="15"/>
      <c r="D34" s="32"/>
      <c r="E34" s="32"/>
      <c r="F34" s="32"/>
      <c r="G34" s="32"/>
      <c r="H34" s="32"/>
      <c r="I34" s="32"/>
      <c r="J34" s="32"/>
      <c r="K34" s="32"/>
      <c r="L34" s="55">
        <f t="shared" si="0"/>
        <v>0</v>
      </c>
      <c r="M34" s="56">
        <f t="shared" si="1"/>
        <v>0</v>
      </c>
      <c r="N34" s="56">
        <f t="shared" si="2"/>
        <v>0</v>
      </c>
      <c r="O34" s="56">
        <f t="shared" si="3"/>
        <v>0</v>
      </c>
      <c r="P34" s="56">
        <f t="shared" si="4"/>
        <v>0</v>
      </c>
      <c r="Q34" s="56"/>
      <c r="R34" s="56"/>
      <c r="S34" s="55">
        <v>0</v>
      </c>
      <c r="T34" s="56"/>
      <c r="U34" s="56">
        <f t="shared" si="5"/>
        <v>0</v>
      </c>
      <c r="V34" s="56">
        <f t="shared" si="6"/>
        <v>0</v>
      </c>
      <c r="W34" s="57">
        <f t="shared" si="7"/>
      </c>
      <c r="X34" s="57">
        <f t="shared" si="8"/>
      </c>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7" t="s">
        <v>28</v>
      </c>
      <c r="E1" s="147"/>
      <c r="F1" s="31"/>
      <c r="G1" s="147" t="s">
        <v>29</v>
      </c>
      <c r="H1" s="147"/>
    </row>
    <row r="2" spans="4:18" ht="12.75">
      <c r="D2" s="31" t="s">
        <v>30</v>
      </c>
      <c r="E2" s="31" t="s">
        <v>31</v>
      </c>
      <c r="F2" s="31"/>
      <c r="G2" s="31" t="s">
        <v>30</v>
      </c>
      <c r="H2" s="31" t="s">
        <v>31</v>
      </c>
      <c r="R2"/>
    </row>
    <row r="3" spans="4:8" ht="12.75">
      <c r="D3" s="11">
        <v>1</v>
      </c>
      <c r="E3" s="11">
        <v>50</v>
      </c>
      <c r="G3" s="11">
        <v>1</v>
      </c>
      <c r="H3" s="11">
        <v>25</v>
      </c>
    </row>
    <row r="4" spans="2:17" ht="18" customHeight="1">
      <c r="B4" s="33">
        <v>4</v>
      </c>
      <c r="C4" s="33" t="s">
        <v>51</v>
      </c>
      <c r="D4" s="43"/>
      <c r="E4" s="44"/>
      <c r="F4" s="45"/>
      <c r="G4" s="43"/>
      <c r="H4" s="45"/>
      <c r="I4" s="43"/>
      <c r="J4" s="46"/>
      <c r="K4" s="43"/>
      <c r="L4" s="45"/>
      <c r="M4" s="43"/>
      <c r="N4" s="46"/>
      <c r="O4" s="43"/>
      <c r="P4" s="45"/>
      <c r="Q4" s="43"/>
    </row>
    <row r="5" spans="1:18" ht="12.75">
      <c r="A5" s="29" t="s">
        <v>27</v>
      </c>
      <c r="B5" s="29" t="s">
        <v>20</v>
      </c>
      <c r="C5" s="148"/>
      <c r="D5" s="149"/>
      <c r="E5" s="150"/>
      <c r="G5" s="151"/>
      <c r="H5" s="149"/>
      <c r="I5" s="150"/>
      <c r="K5" s="144"/>
      <c r="L5" s="145"/>
      <c r="M5" s="146"/>
      <c r="O5" s="141" t="s">
        <v>19</v>
      </c>
      <c r="P5" s="142"/>
      <c r="Q5" s="143"/>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IF(MIN(D7,E7,H7,I7,P7:Q7,L7,M7)&gt;=0.01,"OK","")</f>
      </c>
      <c r="B7" s="3">
        <v>1</v>
      </c>
      <c r="C7">
        <v>1</v>
      </c>
      <c r="D7" s="11">
        <v>0</v>
      </c>
      <c r="E7" s="11">
        <v>0</v>
      </c>
      <c r="F7" s="2"/>
      <c r="G7">
        <v>2</v>
      </c>
      <c r="H7" s="11">
        <v>0</v>
      </c>
      <c r="I7" s="11">
        <v>0</v>
      </c>
      <c r="J7" s="1"/>
      <c r="K7" t="s">
        <v>116</v>
      </c>
      <c r="L7" s="11">
        <v>0</v>
      </c>
      <c r="M7" s="11">
        <v>0</v>
      </c>
      <c r="N7" s="1"/>
      <c r="O7" t="s">
        <v>115</v>
      </c>
      <c r="P7" s="11">
        <v>0</v>
      </c>
      <c r="Q7" s="11">
        <v>0</v>
      </c>
      <c r="R7" s="17">
        <f>IF(((SUM(D7:N7))*100)&lt;&gt;INT((SUM(D7:N7)*100)),"Too many dec places","")</f>
      </c>
      <c r="S7" s="20"/>
      <c r="T7" s="20"/>
      <c r="U7" s="20"/>
      <c r="V7" s="20"/>
      <c r="W7" s="20"/>
      <c r="X7" s="20"/>
      <c r="Y7" s="20"/>
      <c r="Z7" s="20"/>
      <c r="AA7" s="20"/>
      <c r="AB7" s="20"/>
      <c r="AC7" s="20"/>
      <c r="AD7" s="20"/>
      <c r="AE7" s="20"/>
    </row>
    <row r="8" spans="1:31" ht="12.75">
      <c r="A8" s="3">
        <f>IF(MIN(D8,E8,H8,I8,P8:Q8,L8,M8)&gt;=0.01,"OK","")</f>
      </c>
      <c r="B8" s="21">
        <v>2</v>
      </c>
      <c r="C8" t="s">
        <v>115</v>
      </c>
      <c r="D8" s="11">
        <v>0</v>
      </c>
      <c r="E8" s="11">
        <v>0</v>
      </c>
      <c r="F8" s="13"/>
      <c r="G8">
        <v>1</v>
      </c>
      <c r="H8" s="11">
        <v>0</v>
      </c>
      <c r="I8" s="11">
        <v>0</v>
      </c>
      <c r="J8" s="22"/>
      <c r="K8">
        <v>2</v>
      </c>
      <c r="L8" s="11">
        <v>0</v>
      </c>
      <c r="M8" s="11">
        <v>0</v>
      </c>
      <c r="N8" s="22"/>
      <c r="O8" t="s">
        <v>116</v>
      </c>
      <c r="P8" s="11">
        <v>0</v>
      </c>
      <c r="Q8" s="11">
        <v>0</v>
      </c>
      <c r="R8" s="17">
        <f>IF(((SUM(D8:N8))*100)&lt;&gt;INT((SUM(D8:N8)*100)),"Too many dec places","")</f>
      </c>
      <c r="S8" s="20"/>
      <c r="T8" s="20"/>
      <c r="U8" s="20"/>
      <c r="V8" s="20"/>
      <c r="W8" s="20"/>
      <c r="X8" s="20"/>
      <c r="Y8" s="20"/>
      <c r="Z8" s="20"/>
      <c r="AA8" s="20"/>
      <c r="AB8" s="20"/>
      <c r="AC8" s="20"/>
      <c r="AD8" s="20"/>
      <c r="AE8" s="20"/>
    </row>
    <row r="9" spans="1:31" ht="12.75">
      <c r="A9" s="3">
        <f>IF(MIN(D9,E9,H9,I9,P9:Q9,L9,M9)&gt;=0.01,"OK","")</f>
      </c>
      <c r="B9" s="21">
        <v>3</v>
      </c>
      <c r="C9" t="s">
        <v>116</v>
      </c>
      <c r="D9" s="11">
        <v>0</v>
      </c>
      <c r="E9" s="11">
        <v>0</v>
      </c>
      <c r="F9" s="20"/>
      <c r="G9" t="s">
        <v>115</v>
      </c>
      <c r="H9" s="11">
        <v>0</v>
      </c>
      <c r="I9" s="11">
        <v>0</v>
      </c>
      <c r="J9" s="22"/>
      <c r="K9">
        <v>1</v>
      </c>
      <c r="L9" s="11">
        <v>0</v>
      </c>
      <c r="M9" s="11">
        <v>0</v>
      </c>
      <c r="N9" s="22"/>
      <c r="O9">
        <v>2</v>
      </c>
      <c r="P9" s="11">
        <v>0</v>
      </c>
      <c r="Q9" s="11">
        <v>0</v>
      </c>
      <c r="R9" s="17">
        <f>IF(((SUM(D9:N9))*100)&lt;&gt;INT((SUM(D9:N9)*100)),"Too many dec places","")</f>
      </c>
      <c r="S9" s="20"/>
      <c r="T9" s="20"/>
      <c r="U9" s="20"/>
      <c r="V9" s="20"/>
      <c r="W9" s="20"/>
      <c r="X9" s="20"/>
      <c r="Y9" s="20"/>
      <c r="Z9" s="20"/>
      <c r="AA9" s="20"/>
      <c r="AB9" s="20"/>
      <c r="AC9" s="20"/>
      <c r="AD9" s="20"/>
      <c r="AE9" s="20"/>
    </row>
    <row r="10" spans="1:31" ht="12.75">
      <c r="A10" s="3">
        <f>IF(MIN(D10,E10,H10,I10,P10:Q10,L10,M10)&gt;=0.01,"OK","")</f>
      </c>
      <c r="B10" s="21">
        <v>4</v>
      </c>
      <c r="C10">
        <v>2</v>
      </c>
      <c r="D10" s="11">
        <v>0</v>
      </c>
      <c r="E10" s="11">
        <v>0</v>
      </c>
      <c r="F10" s="20"/>
      <c r="G10" t="s">
        <v>116</v>
      </c>
      <c r="H10" s="11">
        <v>0</v>
      </c>
      <c r="I10" s="11">
        <v>0</v>
      </c>
      <c r="J10" s="22"/>
      <c r="K10" t="s">
        <v>115</v>
      </c>
      <c r="L10" s="11">
        <v>0</v>
      </c>
      <c r="M10" s="11">
        <v>0</v>
      </c>
      <c r="N10" s="22"/>
      <c r="O10">
        <v>1</v>
      </c>
      <c r="P10" s="11">
        <v>0</v>
      </c>
      <c r="Q10" s="11">
        <v>0</v>
      </c>
      <c r="R10" s="17">
        <f>IF(((SUM(D10:N10))*100)&lt;&gt;INT((SUM(D10:N10)*100)),"Too many dec places","")</f>
      </c>
      <c r="S10" s="20"/>
      <c r="T10" s="20"/>
      <c r="U10" s="20"/>
      <c r="V10" s="20"/>
      <c r="W10" s="20"/>
      <c r="X10" s="20"/>
      <c r="Y10" s="20"/>
      <c r="Z10" s="20"/>
      <c r="AA10" s="20"/>
      <c r="AB10" s="20"/>
      <c r="AC10" s="20"/>
      <c r="AD10" s="20"/>
      <c r="AE10" s="20"/>
    </row>
    <row r="11" spans="1:37" ht="12.75">
      <c r="A11" s="3"/>
      <c r="B11" s="21"/>
      <c r="C11"/>
      <c r="D11" s="11"/>
      <c r="E11" s="11"/>
      <c r="F11" s="13"/>
      <c r="G11"/>
      <c r="H11" s="11"/>
      <c r="I11" s="11"/>
      <c r="J11" s="22"/>
      <c r="K11"/>
      <c r="L11" s="11"/>
      <c r="M11" s="11"/>
      <c r="N11" s="22"/>
      <c r="O11"/>
      <c r="P11" s="11"/>
      <c r="Q11" s="11"/>
      <c r="R11" s="17"/>
      <c r="S11" s="20"/>
      <c r="T11" s="20"/>
      <c r="U11" s="20"/>
      <c r="V11" s="20"/>
      <c r="W11" s="20"/>
      <c r="X11" s="20"/>
      <c r="Y11" s="20"/>
      <c r="Z11" s="20"/>
      <c r="AA11" s="20"/>
      <c r="AB11" s="20"/>
      <c r="AC11" s="20"/>
      <c r="AD11" s="20"/>
      <c r="AE11" s="20"/>
      <c r="AF11" s="34"/>
      <c r="AG11" s="34"/>
      <c r="AH11" s="34"/>
      <c r="AI11" s="34"/>
      <c r="AJ11" s="34"/>
      <c r="AK11" s="34"/>
    </row>
    <row r="12" spans="1:31" ht="12.75">
      <c r="A12" s="3"/>
      <c r="B12" s="21"/>
      <c r="C12"/>
      <c r="D12" s="11"/>
      <c r="E12" s="11"/>
      <c r="F12" s="13"/>
      <c r="G12"/>
      <c r="H12" s="11"/>
      <c r="I12" s="11"/>
      <c r="J12" s="22"/>
      <c r="K12"/>
      <c r="L12" s="11"/>
      <c r="M12" s="11"/>
      <c r="N12" s="22"/>
      <c r="O12"/>
      <c r="P12" s="11"/>
      <c r="Q12" s="11"/>
      <c r="R12" s="17"/>
      <c r="S12" s="20"/>
      <c r="T12" s="20"/>
      <c r="U12" s="20"/>
      <c r="V12" s="20"/>
      <c r="W12" s="20"/>
      <c r="X12" s="20"/>
      <c r="Y12" s="20"/>
      <c r="Z12" s="20"/>
      <c r="AA12" s="20"/>
      <c r="AB12" s="20"/>
      <c r="AC12" s="20"/>
      <c r="AD12" s="20"/>
      <c r="AE12" s="20"/>
    </row>
    <row r="13" spans="1:31" ht="12.75">
      <c r="A13" s="3"/>
      <c r="B13" s="21"/>
      <c r="C13"/>
      <c r="D13" s="11"/>
      <c r="E13" s="11"/>
      <c r="F13" s="13"/>
      <c r="G13"/>
      <c r="H13" s="11"/>
      <c r="I13" s="11"/>
      <c r="J13" s="22"/>
      <c r="K13"/>
      <c r="L13" s="11"/>
      <c r="M13" s="11"/>
      <c r="N13" s="22"/>
      <c r="O13"/>
      <c r="P13" s="11"/>
      <c r="Q13" s="11"/>
      <c r="R13" s="17"/>
      <c r="S13" s="20"/>
      <c r="T13" s="20"/>
      <c r="U13" s="20"/>
      <c r="V13" s="20"/>
      <c r="W13" s="20"/>
      <c r="X13" s="20"/>
      <c r="Y13" s="20"/>
      <c r="Z13" s="20"/>
      <c r="AA13" s="20"/>
      <c r="AB13" s="20"/>
      <c r="AC13" s="20"/>
      <c r="AD13" s="20"/>
      <c r="AE13" s="20"/>
    </row>
    <row r="14" spans="1:31" ht="12.75">
      <c r="A14" s="3"/>
      <c r="B14" s="21"/>
      <c r="C14"/>
      <c r="D14" s="11"/>
      <c r="E14" s="11"/>
      <c r="F14" s="13"/>
      <c r="G14"/>
      <c r="H14" s="11"/>
      <c r="I14" s="11"/>
      <c r="J14" s="22"/>
      <c r="K14"/>
      <c r="L14" s="11"/>
      <c r="M14" s="11"/>
      <c r="N14" s="22"/>
      <c r="O14"/>
      <c r="P14" s="11"/>
      <c r="Q14" s="11"/>
      <c r="R14" s="17"/>
      <c r="S14" s="20"/>
      <c r="T14" s="20"/>
      <c r="U14" s="20"/>
      <c r="V14" s="20"/>
      <c r="W14" s="20"/>
      <c r="X14" s="20"/>
      <c r="Y14" s="20"/>
      <c r="Z14" s="20"/>
      <c r="AA14" s="20"/>
      <c r="AB14" s="20"/>
      <c r="AC14" s="20"/>
      <c r="AD14" s="20"/>
      <c r="AE14" s="20"/>
    </row>
    <row r="15" spans="1:31" ht="12.75">
      <c r="A15" s="3"/>
      <c r="B15" s="21"/>
      <c r="C15"/>
      <c r="D15" s="11"/>
      <c r="E15" s="11"/>
      <c r="F15" s="13"/>
      <c r="G15"/>
      <c r="H15" s="11"/>
      <c r="I15" s="11"/>
      <c r="J15" s="22"/>
      <c r="K15"/>
      <c r="L15" s="11"/>
      <c r="M15" s="11"/>
      <c r="N15" s="22"/>
      <c r="O15"/>
      <c r="P15" s="11"/>
      <c r="Q15" s="11"/>
      <c r="R15" s="17"/>
      <c r="S15" s="20"/>
      <c r="T15" s="20"/>
      <c r="U15" s="20"/>
      <c r="V15" s="20"/>
      <c r="W15" s="20"/>
      <c r="X15" s="20"/>
      <c r="Y15" s="20"/>
      <c r="Z15" s="20"/>
      <c r="AA15" s="20"/>
      <c r="AB15" s="20"/>
      <c r="AC15" s="20"/>
      <c r="AD15" s="20"/>
      <c r="AE15" s="20"/>
    </row>
    <row r="16" spans="1:31" ht="12.75">
      <c r="A16" s="3"/>
      <c r="B16" s="21"/>
      <c r="C16"/>
      <c r="D16" s="11"/>
      <c r="E16" s="11"/>
      <c r="F16" s="13"/>
      <c r="G16"/>
      <c r="H16" s="11"/>
      <c r="I16" s="11"/>
      <c r="J16" s="22"/>
      <c r="K16"/>
      <c r="L16" s="11"/>
      <c r="M16" s="11"/>
      <c r="N16" s="22"/>
      <c r="O16"/>
      <c r="P16" s="11"/>
      <c r="Q16" s="11"/>
      <c r="R16" s="17"/>
      <c r="S16" s="20"/>
      <c r="T16" s="20"/>
      <c r="U16" s="20"/>
      <c r="V16" s="20"/>
      <c r="W16" s="20"/>
      <c r="X16" s="20"/>
      <c r="Y16" s="20"/>
      <c r="Z16" s="20"/>
      <c r="AA16" s="20"/>
      <c r="AB16" s="20"/>
      <c r="AC16" s="20"/>
      <c r="AD16" s="20"/>
      <c r="AE16" s="20"/>
    </row>
    <row r="17" spans="1:31" ht="12.75">
      <c r="A17" s="3"/>
      <c r="B17" s="21"/>
      <c r="C17"/>
      <c r="D17" s="11"/>
      <c r="E17" s="11"/>
      <c r="F17" s="13"/>
      <c r="G17"/>
      <c r="H17" s="11"/>
      <c r="I17" s="11"/>
      <c r="J17" s="22"/>
      <c r="K17"/>
      <c r="L17" s="11"/>
      <c r="M17" s="11"/>
      <c r="N17" s="22"/>
      <c r="O17"/>
      <c r="P17" s="11"/>
      <c r="Q17" s="11"/>
      <c r="R17" s="17"/>
      <c r="S17" s="20"/>
      <c r="T17" s="20"/>
      <c r="U17" s="20"/>
      <c r="V17" s="20"/>
      <c r="W17" s="20"/>
      <c r="X17" s="20"/>
      <c r="Y17" s="20"/>
      <c r="Z17" s="20"/>
      <c r="AA17" s="20"/>
      <c r="AB17" s="20"/>
      <c r="AC17" s="20"/>
      <c r="AD17" s="20"/>
      <c r="AE17" s="20"/>
    </row>
    <row r="18" spans="1:31" ht="12.75">
      <c r="A18" s="3"/>
      <c r="B18" s="21"/>
      <c r="C18"/>
      <c r="D18" s="11"/>
      <c r="E18" s="11"/>
      <c r="F18" s="13"/>
      <c r="G18"/>
      <c r="H18" s="11"/>
      <c r="I18" s="11"/>
      <c r="J18" s="22"/>
      <c r="K18"/>
      <c r="L18" s="11"/>
      <c r="M18" s="11"/>
      <c r="N18" s="22"/>
      <c r="O18"/>
      <c r="P18" s="11"/>
      <c r="Q18" s="11"/>
      <c r="R18" s="17"/>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P7:P76 D7:D76 L7:L76 H7:H76 G7:G10">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Q7:Q76 E7:E76 I7:I76 K7:K10">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117</v>
      </c>
      <c r="K3" s="87" t="s">
        <v>118</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v>1</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v>2</v>
      </c>
      <c r="C6" s="15"/>
      <c r="D6" s="32"/>
      <c r="E6" s="32"/>
      <c r="F6" s="32"/>
      <c r="G6" s="32"/>
      <c r="H6" s="32"/>
      <c r="I6" s="32"/>
      <c r="J6" s="32"/>
      <c r="K6" s="32"/>
      <c r="L6" s="55">
        <f>SUM(D6,F6,H6,J6)</f>
        <v>0</v>
      </c>
      <c r="M6" s="56">
        <f>IF(COUNT(D6,F6,H6,J6)=4,MINA(D6,F6,H6,J6),0)</f>
        <v>0</v>
      </c>
      <c r="N6" s="56">
        <f>SUM(L6-M6)</f>
        <v>0</v>
      </c>
      <c r="O6" s="56">
        <f>MAX(D6,F6,H6,J6)</f>
        <v>0</v>
      </c>
      <c r="P6" s="56">
        <f>MIN(E6,G6,I6,K6)</f>
        <v>0</v>
      </c>
      <c r="Q6" s="56"/>
      <c r="R6" s="56"/>
      <c r="S6" s="55">
        <v>0</v>
      </c>
      <c r="T6" s="56"/>
      <c r="U6" s="56">
        <f>MAX(O6,S6)</f>
        <v>0</v>
      </c>
      <c r="V6" s="56">
        <f>MIN(P6,T6)</f>
        <v>0</v>
      </c>
      <c r="W6" s="57">
        <f>IF(V6&lt;&gt;0,SUM($X$3/V6*12),"")</f>
      </c>
      <c r="X6" s="57">
        <f>IF(V6&lt;&gt;0,SUM(3600/V6*$X$3/5280),"")</f>
      </c>
    </row>
    <row r="7" spans="1:24" ht="15" thickBot="1">
      <c r="A7" s="66"/>
      <c r="B7" s="30" t="s">
        <v>116</v>
      </c>
      <c r="C7" s="15"/>
      <c r="D7" s="32"/>
      <c r="E7" s="32"/>
      <c r="F7" s="32"/>
      <c r="G7" s="32"/>
      <c r="H7" s="32"/>
      <c r="I7" s="32"/>
      <c r="J7" s="32"/>
      <c r="K7" s="32"/>
      <c r="L7" s="55">
        <f>SUM(D7,F7,H7,J7)</f>
        <v>0</v>
      </c>
      <c r="M7" s="56">
        <f>IF(COUNT(D7,F7,H7,J7)=4,MINA(D7,F7,H7,J7),0)</f>
        <v>0</v>
      </c>
      <c r="N7" s="56">
        <f>SUM(L7-M7)</f>
        <v>0</v>
      </c>
      <c r="O7" s="56">
        <f>MAX(D7,F7,H7,J7)</f>
        <v>0</v>
      </c>
      <c r="P7" s="56">
        <f>MIN(E7,G7,I7,K7)</f>
        <v>0</v>
      </c>
      <c r="Q7" s="56"/>
      <c r="R7" s="56"/>
      <c r="S7" s="55">
        <v>0</v>
      </c>
      <c r="T7" s="56"/>
      <c r="U7" s="56">
        <f>MAX(O7,S7)</f>
        <v>0</v>
      </c>
      <c r="V7" s="56">
        <f>MIN(P7,T7)</f>
        <v>0</v>
      </c>
      <c r="W7" s="57">
        <f>IF(V7&lt;&gt;0,SUM($X$3/V7*12),"")</f>
      </c>
      <c r="X7" s="57">
        <f>IF(V7&lt;&gt;0,SUM(3600/V7*$X$3/5280),"")</f>
      </c>
    </row>
    <row r="8" spans="1:24" ht="15">
      <c r="A8" s="66"/>
      <c r="B8" s="30" t="s">
        <v>115</v>
      </c>
      <c r="C8" s="15"/>
      <c r="D8" s="32"/>
      <c r="E8" s="32"/>
      <c r="F8" s="32"/>
      <c r="G8" s="32"/>
      <c r="H8" s="32"/>
      <c r="I8" s="32"/>
      <c r="J8" s="32"/>
      <c r="K8" s="32"/>
      <c r="L8" s="55">
        <f>SUM(D8,F8,H8,J8)</f>
        <v>0</v>
      </c>
      <c r="M8" s="56">
        <f>IF(COUNT(D8,F8,H8,J8)=4,MINA(D8,F8,H8,J8),0)</f>
        <v>0</v>
      </c>
      <c r="N8" s="56">
        <f>SUM(L8-M8)</f>
        <v>0</v>
      </c>
      <c r="O8" s="56">
        <f>MAX(D8,F8,H8,J8)</f>
        <v>0</v>
      </c>
      <c r="P8" s="56">
        <f>MIN(E8,G8,I8,K8)</f>
        <v>0</v>
      </c>
      <c r="Q8" s="56"/>
      <c r="R8" s="56"/>
      <c r="S8" s="55">
        <v>0</v>
      </c>
      <c r="T8" s="56"/>
      <c r="U8" s="56">
        <f>MAX(O8,S8)</f>
        <v>0</v>
      </c>
      <c r="V8" s="56">
        <f>MIN(P8,T8)</f>
        <v>0</v>
      </c>
      <c r="W8" s="57">
        <f>IF(V8&lt;&gt;0,SUM($X$3/V8*12),"")</f>
      </c>
      <c r="X8" s="57">
        <f>IF(V8&lt;&gt;0,SUM(3600/V8*$X$3/5280),"")</f>
      </c>
    </row>
    <row r="9" spans="1:24" ht="12.75">
      <c r="A9"/>
      <c r="B9"/>
      <c r="C9"/>
      <c r="D9"/>
      <c r="E9"/>
      <c r="F9"/>
      <c r="G9"/>
      <c r="H9"/>
      <c r="I9"/>
      <c r="J9"/>
      <c r="K9"/>
      <c r="L9"/>
      <c r="M9"/>
      <c r="N9"/>
      <c r="O9"/>
      <c r="P9"/>
      <c r="Q9"/>
      <c r="R9"/>
      <c r="S9"/>
      <c r="T9"/>
      <c r="U9"/>
      <c r="V9"/>
      <c r="W9"/>
      <c r="X9"/>
    </row>
    <row r="10" spans="1:24" ht="12.75">
      <c r="A10"/>
      <c r="B10"/>
      <c r="C10"/>
      <c r="D10"/>
      <c r="E10"/>
      <c r="F10"/>
      <c r="G10"/>
      <c r="H10"/>
      <c r="I10"/>
      <c r="J10"/>
      <c r="K10"/>
      <c r="L10"/>
      <c r="M10"/>
      <c r="N10"/>
      <c r="O10"/>
      <c r="P10"/>
      <c r="Q10"/>
      <c r="R10"/>
      <c r="S10"/>
      <c r="T10"/>
      <c r="U10"/>
      <c r="V10"/>
      <c r="W10"/>
      <c r="X10"/>
    </row>
    <row r="11" spans="1:24" ht="12.75">
      <c r="A11"/>
      <c r="B11"/>
      <c r="C11"/>
      <c r="D11"/>
      <c r="E11"/>
      <c r="F11"/>
      <c r="G11"/>
      <c r="H11"/>
      <c r="I11"/>
      <c r="J11"/>
      <c r="K11"/>
      <c r="L11"/>
      <c r="M11"/>
      <c r="N11"/>
      <c r="O11"/>
      <c r="P11"/>
      <c r="Q11"/>
      <c r="R11"/>
      <c r="S11"/>
      <c r="T11"/>
      <c r="U11"/>
      <c r="V11"/>
      <c r="W11"/>
      <c r="X11"/>
    </row>
    <row r="12" spans="1:24" ht="12.75">
      <c r="A12"/>
      <c r="B12"/>
      <c r="C12"/>
      <c r="D12"/>
      <c r="E12"/>
      <c r="F12"/>
      <c r="G12"/>
      <c r="H12"/>
      <c r="I12"/>
      <c r="J12"/>
      <c r="K12"/>
      <c r="L12"/>
      <c r="M12"/>
      <c r="N12"/>
      <c r="O12"/>
      <c r="P12"/>
      <c r="Q12"/>
      <c r="R12"/>
      <c r="S12"/>
      <c r="T12"/>
      <c r="U12"/>
      <c r="V12"/>
      <c r="W12"/>
      <c r="X12"/>
    </row>
    <row r="13" spans="1:24" ht="12.75">
      <c r="A13"/>
      <c r="B13"/>
      <c r="C13"/>
      <c r="D13"/>
      <c r="E13"/>
      <c r="F13"/>
      <c r="G13"/>
      <c r="H13"/>
      <c r="I13"/>
      <c r="J13"/>
      <c r="K13"/>
      <c r="L13"/>
      <c r="M13"/>
      <c r="N13"/>
      <c r="O13"/>
      <c r="P13"/>
      <c r="Q13"/>
      <c r="R13"/>
      <c r="S13"/>
      <c r="T13"/>
      <c r="U13"/>
      <c r="V13"/>
      <c r="W13"/>
      <c r="X13"/>
    </row>
    <row r="14" spans="1:24" ht="12.75">
      <c r="A14"/>
      <c r="B14"/>
      <c r="C14"/>
      <c r="D14"/>
      <c r="E14"/>
      <c r="F14"/>
      <c r="G14"/>
      <c r="H14"/>
      <c r="I14"/>
      <c r="J14"/>
      <c r="K14"/>
      <c r="L14"/>
      <c r="M14"/>
      <c r="N14"/>
      <c r="O14"/>
      <c r="P14"/>
      <c r="Q14"/>
      <c r="R14"/>
      <c r="S14"/>
      <c r="T14"/>
      <c r="U14"/>
      <c r="V14"/>
      <c r="W14"/>
      <c r="X14"/>
    </row>
    <row r="15" spans="1:24" ht="12.75">
      <c r="A15"/>
      <c r="B15"/>
      <c r="C15"/>
      <c r="D15"/>
      <c r="E15"/>
      <c r="F15"/>
      <c r="G15"/>
      <c r="H15"/>
      <c r="I15"/>
      <c r="J15"/>
      <c r="K15"/>
      <c r="L15"/>
      <c r="M15"/>
      <c r="N15"/>
      <c r="O15"/>
      <c r="P15"/>
      <c r="Q15"/>
      <c r="R15"/>
      <c r="S15"/>
      <c r="T15"/>
      <c r="U15"/>
      <c r="V15"/>
      <c r="W15"/>
      <c r="X15"/>
    </row>
    <row r="16" spans="1:24" ht="12.75">
      <c r="A16"/>
      <c r="B16"/>
      <c r="C16"/>
      <c r="D16"/>
      <c r="E16"/>
      <c r="F16"/>
      <c r="G16"/>
      <c r="H16"/>
      <c r="I16"/>
      <c r="J16"/>
      <c r="K16"/>
      <c r="L16"/>
      <c r="M16"/>
      <c r="N16"/>
      <c r="O16"/>
      <c r="P16"/>
      <c r="Q16"/>
      <c r="R16"/>
      <c r="S16"/>
      <c r="T16"/>
      <c r="U16"/>
      <c r="V16"/>
      <c r="W16"/>
      <c r="X16"/>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40" t="s">
        <v>33</v>
      </c>
      <c r="B1" s="140"/>
      <c r="C1" s="140"/>
      <c r="D1" s="140"/>
      <c r="E1" s="140"/>
    </row>
    <row r="2" spans="1:5" ht="20.25">
      <c r="A2" s="140" t="s">
        <v>100</v>
      </c>
      <c r="B2" s="140"/>
      <c r="C2" s="140"/>
      <c r="D2" s="140"/>
      <c r="E2" s="140"/>
    </row>
    <row r="3" spans="1:5" ht="20.25">
      <c r="A3" s="140"/>
      <c r="B3" s="140"/>
      <c r="C3" s="140"/>
      <c r="D3" s="140"/>
      <c r="E3" s="140"/>
    </row>
    <row r="4" spans="1:26" ht="17.25">
      <c r="A4" s="41" t="s">
        <v>34</v>
      </c>
      <c r="B4" s="41" t="s">
        <v>35</v>
      </c>
      <c r="H4" s="30"/>
      <c r="Z4" s="14">
        <f aca="true" ca="1" t="shared" si="0" ref="Z4:Z35">IF(ISBLANK(A4),"",RAND())</f>
        <v>0.04604125504442136</v>
      </c>
    </row>
    <row r="5" spans="1:26" ht="15">
      <c r="A5" s="84" t="s">
        <v>124</v>
      </c>
      <c r="B5" s="12"/>
      <c r="Z5" s="14">
        <f ca="1" t="shared" si="0"/>
        <v>0.12260962111918006</v>
      </c>
    </row>
    <row r="6" spans="1:26" ht="15">
      <c r="A6" s="85" t="s">
        <v>121</v>
      </c>
      <c r="B6" s="12"/>
      <c r="Z6" s="14">
        <f ca="1" t="shared" si="0"/>
        <v>0.7106453917904263</v>
      </c>
    </row>
    <row r="7" spans="1:26" ht="12.75">
      <c r="A7" s="12" t="s">
        <v>120</v>
      </c>
      <c r="B7" s="12"/>
      <c r="Z7" s="14">
        <f ca="1" t="shared" si="0"/>
        <v>0.07705156095809351</v>
      </c>
    </row>
    <row r="8" spans="1:26" ht="12.75">
      <c r="A8" s="12" t="s">
        <v>122</v>
      </c>
      <c r="B8" s="12"/>
      <c r="H8" s="30"/>
      <c r="Z8" s="14">
        <f ca="1" t="shared" si="0"/>
        <v>0.960950953914244</v>
      </c>
    </row>
    <row r="9" spans="1:26" ht="15">
      <c r="A9" s="84" t="s">
        <v>112</v>
      </c>
      <c r="B9" s="12"/>
      <c r="Z9" s="14">
        <f ca="1" t="shared" si="0"/>
        <v>0.6450208353481228</v>
      </c>
    </row>
    <row r="10" spans="1:26" ht="12.75">
      <c r="A10" s="12" t="s">
        <v>125</v>
      </c>
      <c r="B10" s="12"/>
      <c r="Z10" s="14">
        <f ca="1" t="shared" si="0"/>
        <v>0.3604160114673367</v>
      </c>
    </row>
    <row r="11" spans="1:26" ht="12.75">
      <c r="A11" s="12" t="s">
        <v>126</v>
      </c>
      <c r="B11" s="12"/>
      <c r="Z11" s="14">
        <f ca="1" t="shared" si="0"/>
        <v>0.5688980300767295</v>
      </c>
    </row>
    <row r="12" spans="1:26" ht="12.75">
      <c r="A12" s="12" t="s">
        <v>108</v>
      </c>
      <c r="B12" s="12"/>
      <c r="Z12" s="14">
        <f ca="1" t="shared" si="0"/>
        <v>0.970438034735877</v>
      </c>
    </row>
    <row r="13" spans="1:26" ht="12.75">
      <c r="A13" s="12" t="s">
        <v>127</v>
      </c>
      <c r="B13" s="12"/>
      <c r="Z13" s="14">
        <f ca="1" t="shared" si="0"/>
        <v>0.35888038355997853</v>
      </c>
    </row>
    <row r="14" spans="1:26" ht="12.75">
      <c r="A14" s="12" t="s">
        <v>104</v>
      </c>
      <c r="B14" s="12"/>
      <c r="Z14" s="14">
        <f ca="1" t="shared" si="0"/>
        <v>0.7040457890067557</v>
      </c>
    </row>
    <row r="15" spans="1:26" ht="12.75">
      <c r="A15" s="12" t="s">
        <v>114</v>
      </c>
      <c r="B15" s="12"/>
      <c r="Z15" s="14">
        <f ca="1" t="shared" si="0"/>
        <v>0.8832661410477751</v>
      </c>
    </row>
    <row r="16" spans="1:26" ht="15">
      <c r="A16" s="84" t="s">
        <v>107</v>
      </c>
      <c r="B16" s="12"/>
      <c r="Z16" s="14">
        <f ca="1" t="shared" si="0"/>
        <v>0.4597197737766443</v>
      </c>
    </row>
    <row r="17" spans="1:26" ht="15">
      <c r="A17" s="84" t="s">
        <v>111</v>
      </c>
      <c r="B17" s="12"/>
      <c r="Z17" s="14">
        <f ca="1" t="shared" si="0"/>
        <v>0.6382556554527326</v>
      </c>
    </row>
    <row r="18" spans="1:26" ht="12.75">
      <c r="A18" s="12" t="s">
        <v>128</v>
      </c>
      <c r="B18" s="12"/>
      <c r="Z18" s="14">
        <f ca="1" t="shared" si="0"/>
        <v>0.7755739425491728</v>
      </c>
    </row>
    <row r="19" spans="1:26" ht="12.75">
      <c r="A19" s="12" t="s">
        <v>113</v>
      </c>
      <c r="B19" s="12"/>
      <c r="Z19" s="14">
        <f ca="1" t="shared" si="0"/>
        <v>0.5201192012863829</v>
      </c>
    </row>
    <row r="20" spans="1:26" ht="12.75">
      <c r="A20" s="42" t="s">
        <v>134</v>
      </c>
      <c r="B20" s="12"/>
      <c r="Z20" s="14">
        <f ca="1" t="shared" si="0"/>
        <v>0.7350406999546935</v>
      </c>
    </row>
    <row r="21" spans="1:26" ht="12.75">
      <c r="A21" s="12" t="s">
        <v>106</v>
      </c>
      <c r="B21" s="12"/>
      <c r="Z21" s="14">
        <f ca="1" t="shared" si="0"/>
        <v>0.8569756207137844</v>
      </c>
    </row>
    <row r="22" spans="1:26" ht="15">
      <c r="A22" s="84" t="s">
        <v>105</v>
      </c>
      <c r="B22" s="12"/>
      <c r="Z22" s="14">
        <f ca="1" t="shared" si="0"/>
        <v>0.7680982301994712</v>
      </c>
    </row>
    <row r="23" spans="1:26" ht="12.75">
      <c r="A23" s="12" t="s">
        <v>103</v>
      </c>
      <c r="B23" s="12"/>
      <c r="Z23" s="14">
        <f ca="1" t="shared" si="0"/>
        <v>0.9347071694363849</v>
      </c>
    </row>
    <row r="24" spans="1:26" ht="12.75">
      <c r="A24" s="12" t="s">
        <v>119</v>
      </c>
      <c r="B24" s="12"/>
      <c r="Z24" s="14">
        <f ca="1" t="shared" si="0"/>
        <v>0.2100017237201357</v>
      </c>
    </row>
    <row r="25" spans="1:26" ht="15">
      <c r="A25" s="84" t="s">
        <v>123</v>
      </c>
      <c r="B25" s="12"/>
      <c r="Z25" s="14">
        <f ca="1" t="shared" si="0"/>
        <v>0.11922526042369608</v>
      </c>
    </row>
    <row r="26" spans="1:26" ht="12.75">
      <c r="A26" s="12" t="s">
        <v>129</v>
      </c>
      <c r="B26" s="12"/>
      <c r="Z26" s="14">
        <f ca="1" t="shared" si="0"/>
        <v>0.12301677542586198</v>
      </c>
    </row>
    <row r="27" spans="1:26" ht="12.75">
      <c r="A27" s="12" t="s">
        <v>132</v>
      </c>
      <c r="B27" s="12"/>
      <c r="Z27" s="14">
        <f ca="1" t="shared" si="0"/>
        <v>0.7482392734566052</v>
      </c>
    </row>
    <row r="28" spans="1:26" ht="12.75">
      <c r="A28" s="12" t="s">
        <v>110</v>
      </c>
      <c r="B28" s="12"/>
      <c r="Z28" s="14">
        <f ca="1" t="shared" si="0"/>
        <v>0.18115545552071377</v>
      </c>
    </row>
    <row r="29" spans="1:26" ht="12.75">
      <c r="A29" s="12" t="s">
        <v>133</v>
      </c>
      <c r="B29" s="12"/>
      <c r="H29" s="30"/>
      <c r="J29" s="14">
        <f ca="1">IF(ISBLANK(E28),"",RAND())</f>
      </c>
      <c r="Z29" s="14">
        <f ca="1" t="shared" si="0"/>
        <v>0.6692316173200239</v>
      </c>
    </row>
    <row r="30" spans="1:26" ht="15">
      <c r="A30" s="84" t="s">
        <v>109</v>
      </c>
      <c r="B30" s="12"/>
      <c r="Z30" s="14">
        <f ca="1" t="shared" si="0"/>
        <v>0.30200283356639046</v>
      </c>
    </row>
    <row r="31" spans="1:26" ht="12.75">
      <c r="A31" s="12" t="s">
        <v>130</v>
      </c>
      <c r="B31" s="12"/>
      <c r="Z31" s="14">
        <f ca="1" t="shared" si="0"/>
        <v>0.35907845739050015</v>
      </c>
    </row>
    <row r="32" spans="1:26" ht="12.75">
      <c r="A32" s="12" t="s">
        <v>102</v>
      </c>
      <c r="B32" s="12"/>
      <c r="Z32" s="14">
        <f ca="1" t="shared" si="0"/>
        <v>0.33905566892994177</v>
      </c>
    </row>
    <row r="33" spans="1:26" ht="12.75">
      <c r="A33" s="12" t="s">
        <v>131</v>
      </c>
      <c r="B33" s="12"/>
      <c r="Z33" s="14">
        <f ca="1" t="shared" si="0"/>
        <v>0.7208570321019709</v>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1:AK150"/>
  <sheetViews>
    <sheetView workbookViewId="0" topLeftCell="A1">
      <pane ySplit="6" topLeftCell="BM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7" t="s">
        <v>28</v>
      </c>
      <c r="E1" s="147"/>
      <c r="F1" s="31"/>
      <c r="G1" s="147" t="s">
        <v>29</v>
      </c>
      <c r="H1" s="147"/>
    </row>
    <row r="2" spans="4:18" ht="12.75">
      <c r="D2" s="31" t="s">
        <v>30</v>
      </c>
      <c r="E2" s="31" t="s">
        <v>31</v>
      </c>
      <c r="F2" s="31"/>
      <c r="G2" s="31" t="s">
        <v>30</v>
      </c>
      <c r="H2" s="31" t="s">
        <v>31</v>
      </c>
      <c r="R2"/>
    </row>
    <row r="3" spans="4:8" ht="12.75">
      <c r="D3" s="11">
        <v>1</v>
      </c>
      <c r="E3" s="11">
        <v>50</v>
      </c>
      <c r="G3" s="11">
        <v>1</v>
      </c>
      <c r="H3" s="11">
        <v>25</v>
      </c>
    </row>
    <row r="4" spans="2:17" ht="18" customHeight="1">
      <c r="B4" s="33">
        <v>30</v>
      </c>
      <c r="C4" s="33" t="s">
        <v>51</v>
      </c>
      <c r="D4" s="43"/>
      <c r="E4" s="44"/>
      <c r="F4" s="45"/>
      <c r="G4" s="43"/>
      <c r="H4" s="45"/>
      <c r="I4" s="43"/>
      <c r="J4" s="46"/>
      <c r="K4" s="43"/>
      <c r="L4" s="45"/>
      <c r="M4" s="43"/>
      <c r="N4" s="46"/>
      <c r="O4" s="43"/>
      <c r="P4" s="45"/>
      <c r="Q4" s="43"/>
    </row>
    <row r="5" spans="1:18" ht="12.75">
      <c r="A5" s="29" t="s">
        <v>27</v>
      </c>
      <c r="B5" s="29" t="s">
        <v>20</v>
      </c>
      <c r="C5" s="148"/>
      <c r="D5" s="149"/>
      <c r="E5" s="150"/>
      <c r="G5" s="151"/>
      <c r="H5" s="149"/>
      <c r="I5" s="150"/>
      <c r="K5" s="144"/>
      <c r="L5" s="145"/>
      <c r="M5" s="146"/>
      <c r="O5" s="141" t="s">
        <v>19</v>
      </c>
      <c r="P5" s="142"/>
      <c r="Q5" s="143"/>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124</v>
      </c>
      <c r="D7" s="11">
        <v>20.6</v>
      </c>
      <c r="E7" s="11">
        <v>6.49</v>
      </c>
      <c r="F7" s="13"/>
      <c r="G7" t="s">
        <v>121</v>
      </c>
      <c r="H7" s="11">
        <v>13.65</v>
      </c>
      <c r="I7" s="11">
        <v>9.33</v>
      </c>
      <c r="J7" s="22"/>
      <c r="K7" t="s">
        <v>120</v>
      </c>
      <c r="L7" s="11">
        <v>20.75</v>
      </c>
      <c r="M7" s="11">
        <v>6.78</v>
      </c>
      <c r="N7" s="22"/>
      <c r="O7" t="s">
        <v>122</v>
      </c>
      <c r="P7" s="11">
        <v>19.85</v>
      </c>
      <c r="Q7" s="11">
        <v>7.39</v>
      </c>
      <c r="R7" s="17">
        <f>IF(((SUM(D7:Q7))*100)&lt;&gt;INT((SUM(D7:Q7)*100)),"Too many dec places","")</f>
      </c>
      <c r="S7" s="20"/>
      <c r="T7" s="20"/>
      <c r="U7" s="20"/>
      <c r="V7" s="20"/>
      <c r="W7" s="20"/>
      <c r="X7" s="20"/>
      <c r="Y7" s="20"/>
      <c r="Z7" s="20"/>
      <c r="AA7" s="20"/>
      <c r="AB7" s="20"/>
      <c r="AC7" s="20"/>
      <c r="AD7" s="20"/>
      <c r="AE7" s="20"/>
    </row>
    <row r="8" spans="1:31" ht="12.75">
      <c r="A8" s="3" t="str">
        <f aca="true" t="shared" si="0" ref="A8:A22">IF(MIN(D8,E8,H8,I8,L8:M8,P8,Q8)&gt;=0.01,"OK","")</f>
        <v>OK</v>
      </c>
      <c r="B8" s="21">
        <v>2</v>
      </c>
      <c r="C8" t="s">
        <v>122</v>
      </c>
      <c r="D8" s="11">
        <v>17.6</v>
      </c>
      <c r="E8" s="11">
        <v>7.73</v>
      </c>
      <c r="F8" s="13"/>
      <c r="G8" t="s">
        <v>124</v>
      </c>
      <c r="H8" s="11">
        <v>16.95</v>
      </c>
      <c r="I8" s="11">
        <v>7.84</v>
      </c>
      <c r="J8" s="22"/>
      <c r="K8" t="s">
        <v>121</v>
      </c>
      <c r="L8" s="11">
        <v>15.4</v>
      </c>
      <c r="M8" s="11">
        <v>8.31</v>
      </c>
      <c r="N8" s="22"/>
      <c r="O8" t="s">
        <v>120</v>
      </c>
      <c r="P8" s="11">
        <v>21.6</v>
      </c>
      <c r="Q8" s="11">
        <v>6.84</v>
      </c>
      <c r="R8" s="17">
        <f aca="true" t="shared" si="1" ref="R8:R22">IF(((SUM(D8:Q8))*100)&lt;&gt;INT((SUM(D8:Q8)*100)),"Too many dec places","")</f>
      </c>
      <c r="S8" s="20"/>
      <c r="T8" s="20"/>
      <c r="U8" s="20"/>
      <c r="V8" s="20"/>
      <c r="W8" s="20"/>
      <c r="X8" s="20"/>
      <c r="Y8" s="20"/>
      <c r="Z8" s="20"/>
      <c r="AA8" s="20"/>
      <c r="AB8" s="20"/>
      <c r="AC8" s="20"/>
      <c r="AD8" s="20"/>
      <c r="AE8" s="20"/>
    </row>
    <row r="9" spans="1:31" ht="12.75">
      <c r="A9" s="3" t="str">
        <f t="shared" si="0"/>
        <v>OK</v>
      </c>
      <c r="B9" s="21">
        <v>3</v>
      </c>
      <c r="C9" t="s">
        <v>126</v>
      </c>
      <c r="D9" s="11">
        <v>13.7</v>
      </c>
      <c r="E9" s="11">
        <v>8.4</v>
      </c>
      <c r="F9" s="13"/>
      <c r="G9" t="s">
        <v>108</v>
      </c>
      <c r="H9" s="11">
        <v>25.45</v>
      </c>
      <c r="I9" s="11">
        <v>5.9</v>
      </c>
      <c r="J9" s="22"/>
      <c r="K9" t="s">
        <v>127</v>
      </c>
      <c r="L9" s="11">
        <v>15.65</v>
      </c>
      <c r="M9" s="11">
        <v>8.17</v>
      </c>
      <c r="N9" s="22"/>
      <c r="O9" t="s">
        <v>104</v>
      </c>
      <c r="P9" s="11">
        <v>23</v>
      </c>
      <c r="Q9" s="11">
        <v>6.77</v>
      </c>
      <c r="R9" s="17">
        <f t="shared" si="1"/>
      </c>
      <c r="S9" s="20"/>
      <c r="T9" s="20"/>
      <c r="U9" s="20"/>
      <c r="V9" s="20"/>
      <c r="W9" s="20"/>
      <c r="X9" s="20"/>
      <c r="Y9" s="20"/>
      <c r="Z9" s="20"/>
      <c r="AA9" s="20"/>
      <c r="AB9" s="20"/>
      <c r="AC9" s="20"/>
      <c r="AD9" s="20"/>
      <c r="AE9" s="20"/>
    </row>
    <row r="10" spans="1:31" ht="12.75">
      <c r="A10" s="3" t="str">
        <f t="shared" si="0"/>
        <v>OK</v>
      </c>
      <c r="B10" s="21">
        <v>4</v>
      </c>
      <c r="C10" t="s">
        <v>104</v>
      </c>
      <c r="D10" s="11">
        <v>22.1</v>
      </c>
      <c r="E10" s="11">
        <v>6.85</v>
      </c>
      <c r="F10" s="13"/>
      <c r="G10" t="s">
        <v>126</v>
      </c>
      <c r="H10" s="11">
        <v>12.1</v>
      </c>
      <c r="I10" s="11">
        <v>9.7</v>
      </c>
      <c r="J10" s="22"/>
      <c r="K10" t="s">
        <v>108</v>
      </c>
      <c r="L10" s="11">
        <v>29.9</v>
      </c>
      <c r="M10" s="11">
        <v>5.47</v>
      </c>
      <c r="N10" s="22"/>
      <c r="O10" t="s">
        <v>127</v>
      </c>
      <c r="P10" s="11">
        <v>13.8</v>
      </c>
      <c r="Q10" s="11">
        <v>9.73</v>
      </c>
      <c r="R10" s="17">
        <f t="shared" si="1"/>
      </c>
      <c r="S10" s="20"/>
      <c r="T10" s="20"/>
      <c r="U10" s="20"/>
      <c r="V10" s="20"/>
      <c r="W10" s="20"/>
      <c r="X10" s="20"/>
      <c r="Y10" s="20"/>
      <c r="Z10" s="20"/>
      <c r="AA10" s="20"/>
      <c r="AB10" s="20"/>
      <c r="AC10" s="20"/>
      <c r="AD10" s="20"/>
      <c r="AE10" s="20"/>
    </row>
    <row r="11" spans="1:37" ht="12.75">
      <c r="A11" s="3" t="str">
        <f t="shared" si="0"/>
        <v>OK</v>
      </c>
      <c r="B11" s="21">
        <v>5</v>
      </c>
      <c r="C11" t="s">
        <v>114</v>
      </c>
      <c r="D11" s="11">
        <v>13.2</v>
      </c>
      <c r="E11" s="11">
        <v>7.38</v>
      </c>
      <c r="F11" s="13"/>
      <c r="G11" t="s">
        <v>107</v>
      </c>
      <c r="H11" s="11">
        <v>22</v>
      </c>
      <c r="I11" s="11">
        <v>7.02</v>
      </c>
      <c r="J11" s="22"/>
      <c r="K11" t="s">
        <v>111</v>
      </c>
      <c r="L11" s="11">
        <v>19.25</v>
      </c>
      <c r="M11" s="11">
        <v>6.99</v>
      </c>
      <c r="N11" s="22"/>
      <c r="O11" t="s">
        <v>128</v>
      </c>
      <c r="P11" s="11">
        <v>26.6</v>
      </c>
      <c r="Q11" s="11">
        <v>6</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128</v>
      </c>
      <c r="D12" s="11">
        <v>24.3</v>
      </c>
      <c r="E12" s="11">
        <v>5.82</v>
      </c>
      <c r="F12" s="13"/>
      <c r="G12" t="s">
        <v>114</v>
      </c>
      <c r="H12" s="11">
        <v>18.9</v>
      </c>
      <c r="I12" s="11">
        <v>7.62</v>
      </c>
      <c r="J12" s="22"/>
      <c r="K12" t="s">
        <v>107</v>
      </c>
      <c r="L12" s="11">
        <v>22.45</v>
      </c>
      <c r="M12" s="11">
        <v>6.74</v>
      </c>
      <c r="N12" s="22"/>
      <c r="O12" t="s">
        <v>111</v>
      </c>
      <c r="P12" s="11">
        <v>22.05</v>
      </c>
      <c r="Q12" s="11">
        <v>7.18</v>
      </c>
      <c r="R12" s="17">
        <f t="shared" si="1"/>
      </c>
      <c r="S12" s="20"/>
      <c r="T12" s="20"/>
      <c r="U12" s="20"/>
      <c r="V12" s="20"/>
      <c r="W12" s="20"/>
      <c r="X12" s="20"/>
      <c r="Y12" s="20"/>
      <c r="Z12" s="20"/>
      <c r="AA12" s="20"/>
      <c r="AB12" s="20"/>
      <c r="AC12" s="20"/>
      <c r="AD12" s="20"/>
      <c r="AE12" s="20"/>
    </row>
    <row r="13" spans="1:31" ht="12.75">
      <c r="A13" s="3" t="str">
        <f t="shared" si="0"/>
        <v>OK</v>
      </c>
      <c r="B13" s="21">
        <v>7</v>
      </c>
      <c r="C13" t="s">
        <v>112</v>
      </c>
      <c r="D13" s="11">
        <v>24.55</v>
      </c>
      <c r="E13" s="11">
        <v>6.65</v>
      </c>
      <c r="F13" s="13"/>
      <c r="G13" t="s">
        <v>125</v>
      </c>
      <c r="H13" s="11">
        <v>14.75</v>
      </c>
      <c r="I13" s="11">
        <v>8.28</v>
      </c>
      <c r="J13" s="22"/>
      <c r="K13" t="s">
        <v>124</v>
      </c>
      <c r="L13" s="11">
        <v>19.65</v>
      </c>
      <c r="M13" s="11">
        <v>7</v>
      </c>
      <c r="N13" s="22"/>
      <c r="O13" t="s">
        <v>121</v>
      </c>
      <c r="P13" s="11">
        <v>16.45</v>
      </c>
      <c r="Q13" s="11">
        <v>8.05</v>
      </c>
      <c r="R13" s="17">
        <f t="shared" si="1"/>
      </c>
      <c r="S13" s="20"/>
      <c r="T13" s="20"/>
      <c r="U13" s="20"/>
      <c r="V13" s="20"/>
      <c r="W13" s="20"/>
      <c r="X13" s="20"/>
      <c r="Y13" s="20"/>
      <c r="Z13" s="20"/>
      <c r="AA13" s="20"/>
      <c r="AB13" s="20"/>
      <c r="AC13" s="20"/>
      <c r="AD13" s="20"/>
      <c r="AE13" s="20"/>
    </row>
    <row r="14" spans="1:31" ht="12.75">
      <c r="A14" s="3" t="str">
        <f t="shared" si="0"/>
        <v>OK</v>
      </c>
      <c r="B14" s="21">
        <v>8</v>
      </c>
      <c r="C14" t="s">
        <v>121</v>
      </c>
      <c r="D14" s="11">
        <v>15.4</v>
      </c>
      <c r="E14" s="11">
        <v>8.75</v>
      </c>
      <c r="F14" s="13"/>
      <c r="G14" t="s">
        <v>112</v>
      </c>
      <c r="H14" s="11">
        <v>20.45</v>
      </c>
      <c r="I14" s="11">
        <v>7.09</v>
      </c>
      <c r="J14" s="22"/>
      <c r="K14" t="s">
        <v>125</v>
      </c>
      <c r="L14" s="11">
        <v>14.3</v>
      </c>
      <c r="M14" s="11">
        <v>8.32</v>
      </c>
      <c r="N14" s="22"/>
      <c r="O14" t="s">
        <v>124</v>
      </c>
      <c r="P14" s="11">
        <v>20.15</v>
      </c>
      <c r="Q14" s="11">
        <v>6.68</v>
      </c>
      <c r="R14" s="17">
        <f t="shared" si="1"/>
      </c>
      <c r="S14" s="20"/>
      <c r="T14" s="20"/>
      <c r="U14" s="20"/>
      <c r="V14" s="20"/>
      <c r="W14" s="20"/>
      <c r="X14" s="20"/>
      <c r="Y14" s="20"/>
      <c r="Z14" s="20"/>
      <c r="AA14" s="20"/>
      <c r="AB14" s="20"/>
      <c r="AC14" s="20"/>
      <c r="AD14" s="20"/>
      <c r="AE14" s="20"/>
    </row>
    <row r="15" spans="1:31" ht="12.75">
      <c r="A15" s="3" t="str">
        <f t="shared" si="0"/>
        <v>OK</v>
      </c>
      <c r="B15" s="21">
        <v>9</v>
      </c>
      <c r="C15" t="s">
        <v>113</v>
      </c>
      <c r="D15" s="11">
        <v>18.3</v>
      </c>
      <c r="E15" s="11">
        <v>7.16</v>
      </c>
      <c r="F15" s="13"/>
      <c r="G15" t="s">
        <v>134</v>
      </c>
      <c r="H15" s="11">
        <v>20.45</v>
      </c>
      <c r="I15" s="11">
        <v>6.98</v>
      </c>
      <c r="J15" s="22"/>
      <c r="K15" t="s">
        <v>106</v>
      </c>
      <c r="L15" s="11">
        <v>23.65</v>
      </c>
      <c r="M15" s="11">
        <v>7.04</v>
      </c>
      <c r="N15" s="22"/>
      <c r="O15" t="s">
        <v>105</v>
      </c>
      <c r="P15" s="11">
        <v>22.2</v>
      </c>
      <c r="Q15" s="11">
        <v>6.7</v>
      </c>
      <c r="R15" s="17">
        <f t="shared" si="1"/>
      </c>
      <c r="S15" s="20"/>
      <c r="T15" s="20"/>
      <c r="U15" s="20"/>
      <c r="V15" s="20"/>
      <c r="W15" s="20"/>
      <c r="X15" s="20"/>
      <c r="Y15" s="20"/>
      <c r="Z15" s="20"/>
      <c r="AA15" s="20"/>
      <c r="AB15" s="20"/>
      <c r="AC15" s="20"/>
      <c r="AD15" s="20"/>
      <c r="AE15" s="20"/>
    </row>
    <row r="16" spans="1:31" ht="12.75">
      <c r="A16" s="3" t="str">
        <f t="shared" si="0"/>
        <v>OK</v>
      </c>
      <c r="B16" s="21">
        <v>10</v>
      </c>
      <c r="C16" t="s">
        <v>105</v>
      </c>
      <c r="D16" s="11">
        <v>21.1</v>
      </c>
      <c r="E16" s="11">
        <v>7.27</v>
      </c>
      <c r="F16" s="13"/>
      <c r="G16" t="s">
        <v>113</v>
      </c>
      <c r="H16" s="11">
        <v>15.65</v>
      </c>
      <c r="I16" s="11">
        <v>8.78</v>
      </c>
      <c r="J16" s="22"/>
      <c r="K16" t="s">
        <v>134</v>
      </c>
      <c r="L16" s="11">
        <v>22.15</v>
      </c>
      <c r="M16" s="11">
        <v>6.8</v>
      </c>
      <c r="N16" s="22"/>
      <c r="O16" t="s">
        <v>106</v>
      </c>
      <c r="P16" s="11">
        <v>24.5</v>
      </c>
      <c r="Q16" s="11">
        <v>6.68</v>
      </c>
      <c r="R16" s="17">
        <f t="shared" si="1"/>
      </c>
      <c r="S16" s="20"/>
      <c r="T16" s="20"/>
      <c r="U16" s="20"/>
      <c r="V16" s="20"/>
      <c r="W16" s="20"/>
      <c r="X16" s="20"/>
      <c r="Y16" s="20"/>
      <c r="Z16" s="20"/>
      <c r="AA16" s="20"/>
      <c r="AB16" s="20"/>
      <c r="AC16" s="20"/>
      <c r="AD16" s="20"/>
      <c r="AE16" s="20"/>
    </row>
    <row r="17" spans="1:31" ht="12.75">
      <c r="A17" s="3" t="str">
        <f t="shared" si="0"/>
        <v>OK</v>
      </c>
      <c r="B17" s="21">
        <v>11</v>
      </c>
      <c r="C17" t="s">
        <v>103</v>
      </c>
      <c r="D17" s="11">
        <v>22.4</v>
      </c>
      <c r="E17" s="11">
        <v>7.1</v>
      </c>
      <c r="F17" s="13"/>
      <c r="G17" t="s">
        <v>119</v>
      </c>
      <c r="H17" s="11">
        <v>17.85</v>
      </c>
      <c r="I17" s="11">
        <v>8.28</v>
      </c>
      <c r="J17" s="22"/>
      <c r="K17" t="s">
        <v>123</v>
      </c>
      <c r="L17" s="11">
        <v>22.1</v>
      </c>
      <c r="M17" s="11">
        <v>7.04</v>
      </c>
      <c r="N17" s="22"/>
      <c r="O17" t="s">
        <v>129</v>
      </c>
      <c r="P17" s="11">
        <v>13.9</v>
      </c>
      <c r="Q17" s="11">
        <v>7.67</v>
      </c>
      <c r="R17" s="17">
        <f t="shared" si="1"/>
      </c>
      <c r="S17" s="20"/>
      <c r="T17" s="20"/>
      <c r="U17" s="20"/>
      <c r="V17" s="20"/>
      <c r="W17" s="20"/>
      <c r="X17" s="20"/>
      <c r="Y17" s="20"/>
      <c r="Z17" s="20"/>
      <c r="AA17" s="20"/>
      <c r="AB17" s="20"/>
      <c r="AC17" s="20"/>
      <c r="AD17" s="20"/>
      <c r="AE17" s="20"/>
    </row>
    <row r="18" spans="1:31" ht="12.75">
      <c r="A18" s="3" t="str">
        <f t="shared" si="0"/>
        <v>OK</v>
      </c>
      <c r="B18" s="21">
        <v>12</v>
      </c>
      <c r="C18" t="s">
        <v>129</v>
      </c>
      <c r="D18" s="11">
        <v>19.3</v>
      </c>
      <c r="E18" s="11">
        <v>7.73</v>
      </c>
      <c r="F18" s="13"/>
      <c r="G18" t="s">
        <v>103</v>
      </c>
      <c r="H18" s="11">
        <v>21.55</v>
      </c>
      <c r="I18" s="11">
        <v>6.77</v>
      </c>
      <c r="J18" s="22"/>
      <c r="K18" t="s">
        <v>119</v>
      </c>
      <c r="L18" s="11">
        <v>20.6</v>
      </c>
      <c r="M18" s="11">
        <v>7.08</v>
      </c>
      <c r="N18" s="22"/>
      <c r="O18" t="s">
        <v>123</v>
      </c>
      <c r="P18" s="11">
        <v>23.4</v>
      </c>
      <c r="Q18" s="11">
        <v>7.11</v>
      </c>
      <c r="R18" s="17">
        <f t="shared" si="1"/>
      </c>
      <c r="S18" s="20"/>
      <c r="T18" s="20"/>
      <c r="U18" s="20"/>
      <c r="V18" s="20"/>
      <c r="W18" s="20"/>
      <c r="X18" s="20"/>
      <c r="Y18" s="20"/>
      <c r="Z18" s="20"/>
      <c r="AA18" s="20"/>
      <c r="AB18" s="20"/>
      <c r="AC18" s="20"/>
      <c r="AD18" s="20"/>
      <c r="AE18" s="20"/>
    </row>
    <row r="19" spans="1:31" ht="12.75">
      <c r="A19" s="3" t="str">
        <f t="shared" si="0"/>
        <v>OK</v>
      </c>
      <c r="B19" s="21">
        <v>13</v>
      </c>
      <c r="C19" t="s">
        <v>132</v>
      </c>
      <c r="D19" s="11">
        <v>19</v>
      </c>
      <c r="E19" s="11">
        <v>7.95</v>
      </c>
      <c r="F19" s="13"/>
      <c r="G19" t="s">
        <v>110</v>
      </c>
      <c r="H19" s="11">
        <v>21.8</v>
      </c>
      <c r="I19" s="11">
        <v>7.19</v>
      </c>
      <c r="J19" s="22"/>
      <c r="K19" t="s">
        <v>133</v>
      </c>
      <c r="L19" s="11">
        <v>17.85</v>
      </c>
      <c r="M19" s="11">
        <v>8.01</v>
      </c>
      <c r="N19" s="22"/>
      <c r="O19" t="s">
        <v>109</v>
      </c>
      <c r="P19" s="11">
        <v>23.85</v>
      </c>
      <c r="Q19" s="11">
        <v>6.48</v>
      </c>
      <c r="R19" s="17">
        <f t="shared" si="1"/>
      </c>
      <c r="S19" s="20"/>
      <c r="T19" s="20"/>
      <c r="U19" s="20"/>
      <c r="V19" s="20"/>
      <c r="W19" s="20"/>
      <c r="X19" s="20"/>
      <c r="Y19" s="20"/>
      <c r="Z19" s="20"/>
      <c r="AA19" s="20"/>
      <c r="AB19" s="20"/>
      <c r="AC19" s="20"/>
      <c r="AD19" s="20"/>
      <c r="AE19" s="20"/>
    </row>
    <row r="20" spans="1:31" ht="12.75">
      <c r="A20" s="3" t="str">
        <f t="shared" si="0"/>
        <v>OK</v>
      </c>
      <c r="B20" s="21">
        <v>14</v>
      </c>
      <c r="C20" t="s">
        <v>109</v>
      </c>
      <c r="D20" s="11">
        <v>22.65</v>
      </c>
      <c r="E20" s="11">
        <v>6.36</v>
      </c>
      <c r="F20" s="13"/>
      <c r="G20" t="s">
        <v>132</v>
      </c>
      <c r="H20" s="11">
        <v>19.2</v>
      </c>
      <c r="I20" s="11">
        <v>8.69</v>
      </c>
      <c r="J20" s="22"/>
      <c r="K20" t="s">
        <v>110</v>
      </c>
      <c r="L20" s="11">
        <v>23.35</v>
      </c>
      <c r="M20" s="11">
        <v>6.68</v>
      </c>
      <c r="N20" s="22"/>
      <c r="O20" t="s">
        <v>133</v>
      </c>
      <c r="P20" s="11">
        <v>18.3</v>
      </c>
      <c r="Q20" s="11">
        <v>8.44</v>
      </c>
      <c r="R20" s="17">
        <f t="shared" si="1"/>
      </c>
      <c r="S20" s="20"/>
      <c r="T20" s="20"/>
      <c r="U20" s="20"/>
      <c r="V20" s="20"/>
      <c r="W20" s="20"/>
      <c r="X20" s="20"/>
      <c r="Y20" s="20"/>
      <c r="Z20" s="20"/>
      <c r="AA20" s="20"/>
      <c r="AB20" s="20"/>
      <c r="AC20" s="20"/>
      <c r="AD20" s="20"/>
      <c r="AE20" s="20"/>
    </row>
    <row r="21" spans="1:31" ht="12.75">
      <c r="A21" s="3">
        <f t="shared" si="0"/>
      </c>
      <c r="B21" s="21">
        <v>15</v>
      </c>
      <c r="C21" t="s">
        <v>130</v>
      </c>
      <c r="D21" s="11">
        <v>17.4</v>
      </c>
      <c r="E21" s="11">
        <v>0</v>
      </c>
      <c r="F21" s="13"/>
      <c r="G21" t="s">
        <v>102</v>
      </c>
      <c r="H21" s="11">
        <v>20</v>
      </c>
      <c r="I21" s="11">
        <v>0</v>
      </c>
      <c r="J21" s="22"/>
      <c r="K21" t="s">
        <v>131</v>
      </c>
      <c r="L21" s="11">
        <v>19.15</v>
      </c>
      <c r="M21" s="11">
        <v>0</v>
      </c>
      <c r="N21" s="22"/>
      <c r="O21" t="s">
        <v>115</v>
      </c>
      <c r="P21" s="11">
        <v>0</v>
      </c>
      <c r="Q21" s="11">
        <v>0</v>
      </c>
      <c r="R21" s="17">
        <f t="shared" si="1"/>
      </c>
      <c r="S21" s="20"/>
      <c r="T21" s="20"/>
      <c r="U21" s="20"/>
      <c r="V21" s="20"/>
      <c r="W21" s="20"/>
      <c r="X21" s="20"/>
      <c r="Y21" s="20"/>
      <c r="Z21" s="20"/>
      <c r="AA21" s="20"/>
      <c r="AB21" s="20"/>
      <c r="AC21" s="20"/>
      <c r="AD21" s="20"/>
      <c r="AE21" s="20"/>
    </row>
    <row r="22" spans="1:31" ht="12.75">
      <c r="A22" s="3">
        <f t="shared" si="0"/>
      </c>
      <c r="B22" s="21">
        <v>16</v>
      </c>
      <c r="C22" t="s">
        <v>115</v>
      </c>
      <c r="D22" s="11">
        <v>0</v>
      </c>
      <c r="E22" s="11">
        <v>0</v>
      </c>
      <c r="F22" s="13"/>
      <c r="G22" t="s">
        <v>130</v>
      </c>
      <c r="H22" s="11">
        <v>13.15</v>
      </c>
      <c r="I22" s="11">
        <v>0</v>
      </c>
      <c r="J22" s="22"/>
      <c r="K22" t="s">
        <v>102</v>
      </c>
      <c r="L22" s="11">
        <v>22.95</v>
      </c>
      <c r="M22" s="11">
        <v>7.27</v>
      </c>
      <c r="N22" s="22"/>
      <c r="O22" t="s">
        <v>131</v>
      </c>
      <c r="P22" s="11">
        <v>19.7</v>
      </c>
      <c r="Q22" s="11">
        <v>7.87</v>
      </c>
      <c r="R22" s="17">
        <f t="shared" si="1"/>
      </c>
      <c r="S22" s="20"/>
      <c r="T22" s="20"/>
      <c r="U22" s="20"/>
      <c r="V22" s="20"/>
      <c r="W22" s="20"/>
      <c r="X22" s="20"/>
      <c r="Y22" s="20"/>
      <c r="Z22" s="20"/>
      <c r="AA22" s="20"/>
      <c r="AB22" s="20"/>
      <c r="AC22" s="20"/>
      <c r="AD22" s="20"/>
      <c r="AE22" s="20"/>
    </row>
    <row r="23" spans="1:31" ht="12.75">
      <c r="A23" s="3" t="str">
        <f>IF(MIN(D23,E23,H23,I23,L23:M23,P23,Q23)&gt;=0.01,"OK","")</f>
        <v>OK</v>
      </c>
      <c r="B23" s="21">
        <v>17</v>
      </c>
      <c r="C23" t="s">
        <v>120</v>
      </c>
      <c r="D23" s="11">
        <v>21.4</v>
      </c>
      <c r="E23" s="11">
        <v>7.02</v>
      </c>
      <c r="F23" s="13"/>
      <c r="G23" t="s">
        <v>122</v>
      </c>
      <c r="H23" s="11">
        <v>15.65</v>
      </c>
      <c r="I23" s="11">
        <v>8.49</v>
      </c>
      <c r="J23" s="22"/>
      <c r="K23" t="s">
        <v>112</v>
      </c>
      <c r="L23" s="11">
        <v>24.4</v>
      </c>
      <c r="M23" s="11">
        <v>6.47</v>
      </c>
      <c r="N23" s="22"/>
      <c r="O23" t="s">
        <v>125</v>
      </c>
      <c r="P23" s="11">
        <v>23.3</v>
      </c>
      <c r="Q23" s="11">
        <v>6.85</v>
      </c>
      <c r="R23" s="17">
        <f>IF(((SUM(D23:Q23))*100)&lt;&gt;INT((SUM(D23:Q23)*100)),"Too many dec places","")</f>
      </c>
      <c r="S23" s="20"/>
      <c r="T23" s="20"/>
      <c r="U23" s="20"/>
      <c r="V23" s="20"/>
      <c r="W23" s="20"/>
      <c r="X23" s="20"/>
      <c r="Y23" s="20"/>
      <c r="Z23" s="20"/>
      <c r="AA23" s="20"/>
      <c r="AB23" s="20"/>
      <c r="AC23" s="20"/>
      <c r="AD23" s="20"/>
      <c r="AE23" s="20"/>
    </row>
    <row r="24" spans="1:31" ht="12.75">
      <c r="A24" s="3" t="str">
        <f aca="true" t="shared" si="2" ref="A24:A36">IF(MIN(D24,E24,H24,I24,L24:M24,P24,Q24)&gt;=0.01,"OK","")</f>
        <v>OK</v>
      </c>
      <c r="B24" s="21">
        <v>18</v>
      </c>
      <c r="C24" t="s">
        <v>125</v>
      </c>
      <c r="D24" s="11">
        <v>19.7</v>
      </c>
      <c r="E24" s="11">
        <v>7.6</v>
      </c>
      <c r="F24" s="13"/>
      <c r="G24" t="s">
        <v>120</v>
      </c>
      <c r="H24" s="11">
        <v>21.25</v>
      </c>
      <c r="I24" s="11">
        <v>7.05</v>
      </c>
      <c r="J24" s="22"/>
      <c r="K24" t="s">
        <v>122</v>
      </c>
      <c r="L24" s="11">
        <v>20</v>
      </c>
      <c r="M24" s="11">
        <v>8.05</v>
      </c>
      <c r="N24" s="22"/>
      <c r="O24" t="s">
        <v>112</v>
      </c>
      <c r="P24" s="11">
        <v>23.1</v>
      </c>
      <c r="Q24" s="11">
        <v>6.42</v>
      </c>
      <c r="R24" s="17">
        <f aca="true" t="shared" si="3" ref="R24:R36">IF(((SUM(D24:Q24))*100)&lt;&gt;INT((SUM(D24:Q24)*100)),"Too many dec places","")</f>
      </c>
      <c r="S24" s="20"/>
      <c r="T24" s="20"/>
      <c r="U24" s="20"/>
      <c r="V24" s="20"/>
      <c r="W24" s="20"/>
      <c r="X24" s="20"/>
      <c r="Y24" s="20"/>
      <c r="Z24" s="20"/>
      <c r="AA24" s="20"/>
      <c r="AB24" s="20"/>
      <c r="AC24" s="20"/>
      <c r="AD24" s="20"/>
      <c r="AE24" s="20"/>
    </row>
    <row r="25" spans="1:31" ht="12.75">
      <c r="A25" s="3" t="str">
        <f t="shared" si="2"/>
        <v>OK</v>
      </c>
      <c r="B25" s="21">
        <v>19</v>
      </c>
      <c r="C25" t="s">
        <v>127</v>
      </c>
      <c r="D25" s="11">
        <v>15.25</v>
      </c>
      <c r="E25" s="11">
        <v>8.85</v>
      </c>
      <c r="F25" s="13"/>
      <c r="G25" t="s">
        <v>128</v>
      </c>
      <c r="H25" s="11">
        <v>24.7</v>
      </c>
      <c r="I25" s="11">
        <v>6.15</v>
      </c>
      <c r="J25" s="22"/>
      <c r="K25" t="s">
        <v>126</v>
      </c>
      <c r="L25" s="11">
        <v>14.8</v>
      </c>
      <c r="M25" s="11">
        <v>9.33</v>
      </c>
      <c r="N25" s="22"/>
      <c r="O25" t="s">
        <v>107</v>
      </c>
      <c r="P25" s="11">
        <v>22.45</v>
      </c>
      <c r="Q25" s="11">
        <v>6.6</v>
      </c>
      <c r="R25" s="17">
        <f t="shared" si="3"/>
      </c>
      <c r="S25" s="20"/>
      <c r="T25" s="20"/>
      <c r="U25" s="20"/>
      <c r="V25" s="20"/>
      <c r="W25" s="20"/>
      <c r="X25" s="20"/>
      <c r="Y25" s="20"/>
      <c r="Z25" s="20"/>
      <c r="AA25" s="20"/>
      <c r="AB25" s="20"/>
      <c r="AC25" s="20"/>
      <c r="AD25" s="20"/>
      <c r="AE25" s="20"/>
    </row>
    <row r="26" spans="1:31" ht="12.75">
      <c r="A26" s="3" t="str">
        <f t="shared" si="2"/>
        <v>OK</v>
      </c>
      <c r="B26" s="21">
        <v>20</v>
      </c>
      <c r="C26" t="s">
        <v>107</v>
      </c>
      <c r="D26" s="11">
        <v>22.45</v>
      </c>
      <c r="E26" s="11">
        <v>6.5</v>
      </c>
      <c r="F26" s="13"/>
      <c r="G26" t="s">
        <v>127</v>
      </c>
      <c r="H26" s="11">
        <v>17.2</v>
      </c>
      <c r="I26" s="11">
        <v>8.74</v>
      </c>
      <c r="J26" s="22"/>
      <c r="K26" t="s">
        <v>128</v>
      </c>
      <c r="L26" s="11">
        <v>26.9</v>
      </c>
      <c r="M26" s="11">
        <v>6.01</v>
      </c>
      <c r="N26" s="22"/>
      <c r="O26" t="s">
        <v>126</v>
      </c>
      <c r="P26" s="11">
        <v>14.1</v>
      </c>
      <c r="Q26" s="11">
        <v>9.49</v>
      </c>
      <c r="R26" s="17">
        <f t="shared" si="3"/>
      </c>
      <c r="S26" s="20"/>
      <c r="T26" s="20"/>
      <c r="U26" s="20"/>
      <c r="V26" s="20"/>
      <c r="W26" s="20"/>
      <c r="X26" s="20"/>
      <c r="Y26" s="20"/>
      <c r="Z26" s="20"/>
      <c r="AA26" s="20"/>
      <c r="AB26" s="20"/>
      <c r="AC26" s="20"/>
      <c r="AD26" s="20"/>
      <c r="AE26" s="20"/>
    </row>
    <row r="27" spans="1:31" ht="12.75">
      <c r="A27" s="3" t="str">
        <f t="shared" si="2"/>
        <v>OK</v>
      </c>
      <c r="B27" s="21">
        <v>21</v>
      </c>
      <c r="C27" t="s">
        <v>111</v>
      </c>
      <c r="D27" s="11">
        <v>20.4</v>
      </c>
      <c r="E27" s="11">
        <v>7.22</v>
      </c>
      <c r="F27" s="13"/>
      <c r="G27" t="s">
        <v>104</v>
      </c>
      <c r="H27" s="11">
        <v>21.25</v>
      </c>
      <c r="I27" s="11">
        <v>7.59</v>
      </c>
      <c r="J27" s="22"/>
      <c r="K27" t="s">
        <v>114</v>
      </c>
      <c r="L27" s="11">
        <v>21.3</v>
      </c>
      <c r="M27" s="11">
        <v>6.87</v>
      </c>
      <c r="N27" s="22"/>
      <c r="O27" t="s">
        <v>108</v>
      </c>
      <c r="P27" s="11">
        <v>28.9</v>
      </c>
      <c r="Q27" s="11">
        <v>5.56</v>
      </c>
      <c r="R27" s="17">
        <f t="shared" si="3"/>
      </c>
      <c r="S27" s="20"/>
      <c r="T27" s="20"/>
      <c r="U27" s="20"/>
      <c r="V27" s="20"/>
      <c r="W27" s="20"/>
      <c r="X27" s="20"/>
      <c r="Y27" s="20"/>
      <c r="Z27" s="20"/>
      <c r="AA27" s="20"/>
      <c r="AB27" s="20"/>
      <c r="AC27" s="20"/>
      <c r="AD27" s="20"/>
      <c r="AE27" s="20"/>
    </row>
    <row r="28" spans="1:31" ht="12.75">
      <c r="A28" s="3" t="str">
        <f t="shared" si="2"/>
        <v>OK</v>
      </c>
      <c r="B28" s="21">
        <v>22</v>
      </c>
      <c r="C28" t="s">
        <v>108</v>
      </c>
      <c r="D28" s="11">
        <v>23.45</v>
      </c>
      <c r="E28" s="11">
        <v>5.55</v>
      </c>
      <c r="F28" s="13"/>
      <c r="G28" t="s">
        <v>111</v>
      </c>
      <c r="H28" s="11">
        <v>20.05</v>
      </c>
      <c r="I28" s="11">
        <v>7.32</v>
      </c>
      <c r="J28" s="22"/>
      <c r="K28" t="s">
        <v>104</v>
      </c>
      <c r="L28" s="11">
        <v>22.55</v>
      </c>
      <c r="M28" s="11">
        <v>6.67</v>
      </c>
      <c r="N28" s="22"/>
      <c r="O28" t="s">
        <v>114</v>
      </c>
      <c r="P28" s="11">
        <v>22.55</v>
      </c>
      <c r="Q28" s="11">
        <v>7.09</v>
      </c>
      <c r="R28" s="17">
        <f t="shared" si="3"/>
      </c>
      <c r="S28" s="20"/>
      <c r="T28" s="20"/>
      <c r="U28" s="20"/>
      <c r="V28" s="20"/>
      <c r="W28" s="20"/>
      <c r="X28" s="20"/>
      <c r="Y28" s="20"/>
      <c r="Z28" s="20"/>
      <c r="AA28" s="20"/>
      <c r="AB28" s="20"/>
      <c r="AC28" s="20"/>
      <c r="AD28" s="20"/>
      <c r="AE28" s="20"/>
    </row>
    <row r="29" spans="1:31" ht="12.75">
      <c r="A29" s="3" t="str">
        <f t="shared" si="2"/>
        <v>OK</v>
      </c>
      <c r="B29" s="21">
        <v>23</v>
      </c>
      <c r="C29" t="s">
        <v>106</v>
      </c>
      <c r="D29" s="11">
        <v>25.6</v>
      </c>
      <c r="E29" s="11">
        <v>6.74</v>
      </c>
      <c r="F29" s="13"/>
      <c r="G29" t="s">
        <v>129</v>
      </c>
      <c r="H29" s="11">
        <v>18.2</v>
      </c>
      <c r="I29" s="11">
        <v>7.83</v>
      </c>
      <c r="J29" s="22"/>
      <c r="K29" t="s">
        <v>113</v>
      </c>
      <c r="L29" s="11">
        <v>22.45</v>
      </c>
      <c r="M29" s="11">
        <v>6.64</v>
      </c>
      <c r="N29" s="22"/>
      <c r="O29" t="s">
        <v>119</v>
      </c>
      <c r="P29" s="11">
        <v>17.4</v>
      </c>
      <c r="Q29" s="11">
        <v>7.49</v>
      </c>
      <c r="R29" s="17">
        <f t="shared" si="3"/>
      </c>
      <c r="S29" s="20"/>
      <c r="T29" s="20"/>
      <c r="U29" s="20"/>
      <c r="V29" s="20"/>
      <c r="W29" s="20"/>
      <c r="X29" s="20"/>
      <c r="Y29" s="20"/>
      <c r="Z29" s="20"/>
      <c r="AA29" s="20"/>
      <c r="AB29" s="20"/>
      <c r="AC29" s="20"/>
      <c r="AD29" s="20"/>
      <c r="AE29" s="20"/>
    </row>
    <row r="30" spans="1:31" ht="12.75">
      <c r="A30" s="3" t="str">
        <f t="shared" si="2"/>
        <v>OK</v>
      </c>
      <c r="B30" s="21">
        <v>24</v>
      </c>
      <c r="C30" t="s">
        <v>119</v>
      </c>
      <c r="D30" s="11">
        <v>19.15</v>
      </c>
      <c r="E30" s="11">
        <v>7.65</v>
      </c>
      <c r="F30" s="13"/>
      <c r="G30" t="s">
        <v>106</v>
      </c>
      <c r="H30" s="11">
        <v>25.1</v>
      </c>
      <c r="I30" s="11">
        <v>6.77</v>
      </c>
      <c r="J30" s="22"/>
      <c r="K30" t="s">
        <v>129</v>
      </c>
      <c r="L30" s="11">
        <v>20.85</v>
      </c>
      <c r="M30" s="11">
        <v>7.08</v>
      </c>
      <c r="N30" s="22"/>
      <c r="O30" t="s">
        <v>113</v>
      </c>
      <c r="P30" s="11">
        <v>18.15</v>
      </c>
      <c r="Q30" s="11">
        <v>7.92</v>
      </c>
      <c r="R30" s="17">
        <f t="shared" si="3"/>
      </c>
      <c r="S30" s="20"/>
      <c r="T30" s="20"/>
      <c r="U30" s="20"/>
      <c r="V30" s="20"/>
      <c r="W30" s="20"/>
      <c r="X30" s="20"/>
      <c r="Y30" s="20"/>
      <c r="Z30" s="20"/>
      <c r="AA30" s="20"/>
      <c r="AB30" s="20"/>
      <c r="AC30" s="20"/>
      <c r="AD30" s="20"/>
      <c r="AE30" s="20"/>
    </row>
    <row r="31" spans="1:31" ht="12.75">
      <c r="A31" s="3" t="str">
        <f t="shared" si="2"/>
        <v>OK</v>
      </c>
      <c r="B31" s="21">
        <v>25</v>
      </c>
      <c r="C31" t="s">
        <v>123</v>
      </c>
      <c r="D31" s="11">
        <v>23.25</v>
      </c>
      <c r="E31" s="11">
        <v>6.97</v>
      </c>
      <c r="F31" s="13"/>
      <c r="G31" t="s">
        <v>105</v>
      </c>
      <c r="H31" s="11">
        <v>19.4</v>
      </c>
      <c r="I31" s="11">
        <v>8.09</v>
      </c>
      <c r="J31" s="22"/>
      <c r="K31" t="s">
        <v>103</v>
      </c>
      <c r="L31" s="11">
        <v>25.9</v>
      </c>
      <c r="M31" s="11">
        <v>6.2</v>
      </c>
      <c r="N31" s="22"/>
      <c r="O31" t="s">
        <v>134</v>
      </c>
      <c r="P31" s="11">
        <v>22.1</v>
      </c>
      <c r="Q31" s="11">
        <v>6.73</v>
      </c>
      <c r="R31" s="17">
        <f t="shared" si="3"/>
      </c>
      <c r="S31" s="20"/>
      <c r="T31" s="20"/>
      <c r="U31" s="20"/>
      <c r="V31" s="20"/>
      <c r="W31" s="20"/>
      <c r="X31" s="20"/>
      <c r="Y31" s="20"/>
      <c r="Z31" s="20"/>
      <c r="AA31" s="20"/>
      <c r="AB31" s="20"/>
      <c r="AC31" s="20"/>
      <c r="AD31" s="20"/>
      <c r="AE31" s="20"/>
    </row>
    <row r="32" spans="1:31" ht="12.75">
      <c r="A32" s="3" t="str">
        <f t="shared" si="2"/>
        <v>OK</v>
      </c>
      <c r="B32" s="21">
        <v>26</v>
      </c>
      <c r="C32" t="s">
        <v>134</v>
      </c>
      <c r="D32" s="11">
        <v>18.45</v>
      </c>
      <c r="E32" s="11">
        <v>7.12</v>
      </c>
      <c r="F32" s="13"/>
      <c r="G32" t="s">
        <v>123</v>
      </c>
      <c r="H32" s="11">
        <v>22.1</v>
      </c>
      <c r="I32" s="11">
        <v>7.44</v>
      </c>
      <c r="J32" s="22"/>
      <c r="K32" t="s">
        <v>105</v>
      </c>
      <c r="L32" s="11">
        <v>23.8</v>
      </c>
      <c r="M32" s="11">
        <v>6.69</v>
      </c>
      <c r="N32" s="22"/>
      <c r="O32" t="s">
        <v>103</v>
      </c>
      <c r="P32" s="11">
        <v>23.8</v>
      </c>
      <c r="Q32" s="11">
        <v>6.64</v>
      </c>
      <c r="R32" s="17">
        <f t="shared" si="3"/>
      </c>
      <c r="S32" s="20"/>
      <c r="T32" s="20"/>
      <c r="U32" s="20"/>
      <c r="V32" s="20"/>
      <c r="W32" s="20"/>
      <c r="X32" s="20"/>
      <c r="Y32" s="20"/>
      <c r="Z32" s="20"/>
      <c r="AA32" s="20"/>
      <c r="AB32" s="20"/>
      <c r="AC32" s="20"/>
      <c r="AD32" s="20"/>
      <c r="AE32" s="20"/>
    </row>
    <row r="33" spans="1:31" ht="12.75">
      <c r="A33" s="3">
        <f t="shared" si="2"/>
      </c>
      <c r="B33" s="21">
        <v>27</v>
      </c>
      <c r="C33" t="s">
        <v>133</v>
      </c>
      <c r="D33" s="11">
        <v>0</v>
      </c>
      <c r="E33" s="11">
        <v>0</v>
      </c>
      <c r="F33" s="13"/>
      <c r="G33" t="s">
        <v>115</v>
      </c>
      <c r="H33" s="11">
        <v>0</v>
      </c>
      <c r="I33" s="11">
        <v>0</v>
      </c>
      <c r="J33" s="22"/>
      <c r="K33" t="s">
        <v>132</v>
      </c>
      <c r="L33" s="11">
        <v>0</v>
      </c>
      <c r="M33" s="11">
        <v>0</v>
      </c>
      <c r="N33" s="22"/>
      <c r="O33" t="s">
        <v>102</v>
      </c>
      <c r="P33" s="11">
        <v>20.2</v>
      </c>
      <c r="Q33" s="11">
        <v>7.26</v>
      </c>
      <c r="R33" s="17">
        <f t="shared" si="3"/>
      </c>
      <c r="S33" s="20"/>
      <c r="T33" s="20"/>
      <c r="U33" s="20"/>
      <c r="V33" s="20"/>
      <c r="W33" s="20"/>
      <c r="X33" s="20"/>
      <c r="Y33" s="20"/>
      <c r="Z33" s="20"/>
      <c r="AA33" s="20"/>
      <c r="AB33" s="20"/>
      <c r="AC33" s="20"/>
      <c r="AD33" s="20"/>
      <c r="AE33" s="20"/>
    </row>
    <row r="34" spans="1:31" ht="12.75">
      <c r="A34" s="3">
        <f t="shared" si="2"/>
      </c>
      <c r="B34" s="21">
        <v>28</v>
      </c>
      <c r="C34" t="s">
        <v>102</v>
      </c>
      <c r="D34" s="11">
        <v>21.6</v>
      </c>
      <c r="E34" s="11">
        <v>7.75</v>
      </c>
      <c r="F34" s="13"/>
      <c r="G34" t="s">
        <v>133</v>
      </c>
      <c r="H34" s="11">
        <v>0</v>
      </c>
      <c r="I34" s="11">
        <v>0</v>
      </c>
      <c r="J34" s="22"/>
      <c r="K34" t="s">
        <v>115</v>
      </c>
      <c r="L34" s="11">
        <v>0</v>
      </c>
      <c r="M34" s="11">
        <v>0</v>
      </c>
      <c r="N34" s="22"/>
      <c r="O34" t="s">
        <v>132</v>
      </c>
      <c r="P34" s="11">
        <v>0</v>
      </c>
      <c r="Q34" s="11">
        <v>0</v>
      </c>
      <c r="R34" s="17">
        <f t="shared" si="3"/>
      </c>
      <c r="S34" s="20"/>
      <c r="T34" s="20"/>
      <c r="U34" s="20"/>
      <c r="V34" s="20"/>
      <c r="W34" s="20"/>
      <c r="X34" s="20"/>
      <c r="Y34" s="20"/>
      <c r="Z34" s="20"/>
      <c r="AA34" s="20"/>
      <c r="AB34" s="20"/>
      <c r="AC34" s="20"/>
      <c r="AD34" s="20"/>
      <c r="AE34" s="20"/>
    </row>
    <row r="35" spans="1:31" ht="12.75">
      <c r="A35" s="3" t="str">
        <f t="shared" si="2"/>
        <v>OK</v>
      </c>
      <c r="B35" s="21">
        <v>29</v>
      </c>
      <c r="C35" t="s">
        <v>131</v>
      </c>
      <c r="D35" s="11">
        <v>21.05</v>
      </c>
      <c r="E35" s="11">
        <v>7.4</v>
      </c>
      <c r="F35" s="13"/>
      <c r="G35" t="s">
        <v>109</v>
      </c>
      <c r="H35" s="11">
        <v>22.05</v>
      </c>
      <c r="I35" s="11">
        <v>6.85</v>
      </c>
      <c r="J35" s="22"/>
      <c r="K35" t="s">
        <v>130</v>
      </c>
      <c r="L35" s="11">
        <v>23.2</v>
      </c>
      <c r="M35" s="11">
        <v>7.44</v>
      </c>
      <c r="N35" s="22"/>
      <c r="O35" t="s">
        <v>110</v>
      </c>
      <c r="P35" s="11">
        <v>22.25</v>
      </c>
      <c r="Q35" s="11">
        <v>7.03</v>
      </c>
      <c r="R35" s="17">
        <f t="shared" si="3"/>
      </c>
      <c r="S35" s="20"/>
      <c r="T35" s="20"/>
      <c r="U35" s="20"/>
      <c r="V35" s="20"/>
      <c r="W35" s="20"/>
      <c r="X35" s="20"/>
      <c r="Y35" s="20"/>
      <c r="Z35" s="20"/>
      <c r="AA35" s="20"/>
      <c r="AB35" s="20"/>
      <c r="AC35" s="20"/>
      <c r="AD35" s="20"/>
      <c r="AE35" s="20"/>
    </row>
    <row r="36" spans="1:31" ht="12.75">
      <c r="A36" s="3" t="str">
        <f t="shared" si="2"/>
        <v>OK</v>
      </c>
      <c r="B36" s="21">
        <v>30</v>
      </c>
      <c r="C36" t="s">
        <v>110</v>
      </c>
      <c r="D36" s="11">
        <v>23.85</v>
      </c>
      <c r="E36" s="11">
        <v>6.68</v>
      </c>
      <c r="F36" s="13"/>
      <c r="G36" t="s">
        <v>131</v>
      </c>
      <c r="H36" s="11">
        <v>17.85</v>
      </c>
      <c r="I36" s="11">
        <v>8.54</v>
      </c>
      <c r="J36" s="22"/>
      <c r="K36" t="s">
        <v>109</v>
      </c>
      <c r="L36" s="11">
        <v>25.2</v>
      </c>
      <c r="M36" s="11">
        <v>6.32</v>
      </c>
      <c r="N36" s="22"/>
      <c r="O36" t="s">
        <v>130</v>
      </c>
      <c r="P36" s="11">
        <v>18.5</v>
      </c>
      <c r="Q36" s="11">
        <v>8.5</v>
      </c>
      <c r="R36" s="17">
        <f t="shared" si="3"/>
      </c>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9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9 M7:M76 I7:I76 E7:E76 Q7:Q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Sheet2">
    <tabColor indexed="48"/>
  </sheetPr>
  <dimension ref="B2:Z499"/>
  <sheetViews>
    <sheetView tabSelected="1" zoomScale="86" zoomScaleNormal="86" workbookViewId="0" topLeftCell="A1">
      <pane ySplit="3" topLeftCell="BM4" activePane="bottomLeft" state="frozen"/>
      <selection pane="topLeft" activeCell="A1" sqref="A1"/>
      <selection pane="bottomLeft" activeCell="F35" sqref="F35"/>
    </sheetView>
  </sheetViews>
  <sheetFormatPr defaultColWidth="9.140625" defaultRowHeight="12.75"/>
  <cols>
    <col min="1" max="1" width="0.85546875" style="14" customWidth="1"/>
    <col min="2" max="2" width="4.57421875" style="14" customWidth="1"/>
    <col min="3" max="3" width="18.140625" style="14" customWidth="1"/>
    <col min="4" max="4" width="10.28125" style="14" customWidth="1"/>
    <col min="5" max="12" width="9.140625" style="14" customWidth="1"/>
    <col min="13" max="14" width="9.140625" style="14" hidden="1" customWidth="1"/>
    <col min="15" max="15" width="9.140625" style="14" customWidth="1"/>
    <col min="16" max="17" width="9.140625" style="14" hidden="1" customWidth="1"/>
    <col min="18" max="18" width="4.00390625" style="14" customWidth="1"/>
    <col min="19" max="20" width="5.00390625" style="14" customWidth="1"/>
    <col min="21" max="24" width="9.140625" style="14" customWidth="1"/>
    <col min="25" max="25" width="10.7109375" style="14" customWidth="1"/>
    <col min="26" max="26" width="9.140625" style="14" hidden="1" customWidth="1"/>
    <col min="27" max="16384" width="9.140625" style="14" customWidth="1"/>
  </cols>
  <sheetData>
    <row r="1" ht="6" customHeight="1" thickBot="1"/>
    <row r="2" spans="2:26" ht="15" thickTop="1">
      <c r="B2" s="96"/>
      <c r="C2" s="97" t="s">
        <v>177</v>
      </c>
      <c r="D2" s="97"/>
      <c r="E2" s="98"/>
      <c r="F2" s="98"/>
      <c r="G2" s="99"/>
      <c r="H2" s="99"/>
      <c r="I2" s="100"/>
      <c r="J2" s="100"/>
      <c r="K2" s="101" t="s">
        <v>117</v>
      </c>
      <c r="L2" s="101" t="s">
        <v>118</v>
      </c>
      <c r="M2" s="102" t="s">
        <v>1</v>
      </c>
      <c r="N2" s="102" t="s">
        <v>1</v>
      </c>
      <c r="O2" s="102" t="s">
        <v>1</v>
      </c>
      <c r="P2" s="102" t="s">
        <v>1</v>
      </c>
      <c r="Q2" s="103" t="s">
        <v>2</v>
      </c>
      <c r="R2" s="103" t="s">
        <v>135</v>
      </c>
      <c r="S2" s="104" t="s">
        <v>4</v>
      </c>
      <c r="T2" s="104" t="s">
        <v>4</v>
      </c>
      <c r="U2" s="102" t="s">
        <v>4</v>
      </c>
      <c r="V2" s="102" t="s">
        <v>4</v>
      </c>
      <c r="W2" s="102" t="s">
        <v>3</v>
      </c>
      <c r="X2" s="103" t="s">
        <v>2</v>
      </c>
      <c r="Y2" s="105" t="s">
        <v>72</v>
      </c>
      <c r="Z2" s="89">
        <v>87.5833</v>
      </c>
    </row>
    <row r="3" spans="2:26" ht="24" customHeight="1" thickBot="1">
      <c r="B3" s="106" t="s">
        <v>5</v>
      </c>
      <c r="C3" s="138" t="s">
        <v>6</v>
      </c>
      <c r="D3" s="107" t="s">
        <v>137</v>
      </c>
      <c r="E3" s="108" t="s">
        <v>8</v>
      </c>
      <c r="F3" s="108" t="s">
        <v>9</v>
      </c>
      <c r="G3" s="109" t="s">
        <v>8</v>
      </c>
      <c r="H3" s="109" t="s">
        <v>9</v>
      </c>
      <c r="I3" s="110" t="s">
        <v>8</v>
      </c>
      <c r="J3" s="110" t="s">
        <v>9</v>
      </c>
      <c r="K3" s="111" t="s">
        <v>8</v>
      </c>
      <c r="L3" s="111" t="s">
        <v>9</v>
      </c>
      <c r="M3" s="112" t="s">
        <v>10</v>
      </c>
      <c r="N3" s="112" t="s">
        <v>11</v>
      </c>
      <c r="O3" s="112" t="s">
        <v>13</v>
      </c>
      <c r="P3" s="112" t="s">
        <v>12</v>
      </c>
      <c r="Q3" s="112" t="s">
        <v>14</v>
      </c>
      <c r="R3" s="112" t="s">
        <v>136</v>
      </c>
      <c r="S3" s="112" t="s">
        <v>0</v>
      </c>
      <c r="T3" s="112" t="s">
        <v>15</v>
      </c>
      <c r="U3" s="113" t="s">
        <v>3</v>
      </c>
      <c r="V3" s="113" t="s">
        <v>16</v>
      </c>
      <c r="W3" s="139" t="s">
        <v>17</v>
      </c>
      <c r="X3" s="139" t="s">
        <v>18</v>
      </c>
      <c r="Y3" s="114" t="s">
        <v>74</v>
      </c>
      <c r="Z3" s="90" t="s">
        <v>73</v>
      </c>
    </row>
    <row r="4" spans="2:26" ht="17.25" customHeight="1" thickBot="1">
      <c r="B4" s="115">
        <v>1</v>
      </c>
      <c r="C4" s="116" t="s">
        <v>138</v>
      </c>
      <c r="D4" s="117"/>
      <c r="E4" s="118">
        <v>23.45</v>
      </c>
      <c r="F4" s="119">
        <v>5.55</v>
      </c>
      <c r="G4" s="120">
        <v>25.45</v>
      </c>
      <c r="H4" s="119">
        <v>5.9</v>
      </c>
      <c r="I4" s="120">
        <v>29.9</v>
      </c>
      <c r="J4" s="119">
        <v>5.47</v>
      </c>
      <c r="K4" s="120">
        <v>28.9</v>
      </c>
      <c r="L4" s="119">
        <v>5.56</v>
      </c>
      <c r="M4" s="121">
        <f aca="true" t="shared" si="0" ref="M4:M33">SUM(E4,G4,I4,K4)</f>
        <v>107.69999999999999</v>
      </c>
      <c r="N4" s="121">
        <f aca="true" t="shared" si="1" ref="N4:N33">IF(COUNT(E4,G4,I4,K4)=4,MINA(E4,G4,I4,K4),0)</f>
        <v>23.45</v>
      </c>
      <c r="O4" s="121">
        <f aca="true" t="shared" si="2" ref="O4:O33">SUM(M4-N4)</f>
        <v>84.24999999999999</v>
      </c>
      <c r="P4" s="121">
        <f aca="true" t="shared" si="3" ref="P4:P33">MAX(E4,G4,I4,K4)</f>
        <v>29.9</v>
      </c>
      <c r="Q4" s="121">
        <f aca="true" t="shared" si="4" ref="Q4:Q33">MIN(F4,H4,J4,L4)</f>
        <v>5.47</v>
      </c>
      <c r="R4" s="122">
        <v>1</v>
      </c>
      <c r="S4" s="123"/>
      <c r="T4" s="121" t="s">
        <v>166</v>
      </c>
      <c r="U4" s="121">
        <v>29.85</v>
      </c>
      <c r="V4" s="121">
        <v>5.61</v>
      </c>
      <c r="W4" s="121">
        <f aca="true" t="shared" si="5" ref="W4:W33">MAX(P4,U4)</f>
        <v>29.9</v>
      </c>
      <c r="X4" s="121">
        <f aca="true" t="shared" si="6" ref="X4:X33">MIN(Q4,V4)</f>
        <v>5.47</v>
      </c>
      <c r="Y4" s="124">
        <f aca="true" t="shared" si="7" ref="Y4:Y33">IF(X4&lt;&gt;0,SUM($Z$2/X4*12),"")</f>
        <v>192.13886654478978</v>
      </c>
      <c r="Z4" s="91">
        <f>IF(X4&lt;&gt;0,SUM(3600/X4*$Z$2/5280),"")</f>
        <v>10.916981053681235</v>
      </c>
    </row>
    <row r="5" spans="2:26" ht="17.25" customHeight="1" thickBot="1">
      <c r="B5" s="115">
        <v>2</v>
      </c>
      <c r="C5" s="116" t="s">
        <v>140</v>
      </c>
      <c r="D5" s="117"/>
      <c r="E5" s="120">
        <v>25.6</v>
      </c>
      <c r="F5" s="118">
        <v>6.74</v>
      </c>
      <c r="G5" s="118">
        <v>25.1</v>
      </c>
      <c r="H5" s="118">
        <v>6.77</v>
      </c>
      <c r="I5" s="118">
        <v>23.65</v>
      </c>
      <c r="J5" s="118">
        <v>7.04</v>
      </c>
      <c r="K5" s="118">
        <v>24.5</v>
      </c>
      <c r="L5" s="118">
        <v>6.68</v>
      </c>
      <c r="M5" s="121">
        <f t="shared" si="0"/>
        <v>98.85</v>
      </c>
      <c r="N5" s="121">
        <f t="shared" si="1"/>
        <v>23.65</v>
      </c>
      <c r="O5" s="121">
        <f t="shared" si="2"/>
        <v>75.19999999999999</v>
      </c>
      <c r="P5" s="121">
        <f t="shared" si="3"/>
        <v>25.6</v>
      </c>
      <c r="Q5" s="121">
        <f t="shared" si="4"/>
        <v>6.68</v>
      </c>
      <c r="R5" s="122">
        <v>3</v>
      </c>
      <c r="S5" s="125" t="s">
        <v>176</v>
      </c>
      <c r="T5" s="121" t="s">
        <v>166</v>
      </c>
      <c r="U5" s="121">
        <v>27.9</v>
      </c>
      <c r="V5" s="121">
        <v>6.18</v>
      </c>
      <c r="W5" s="121">
        <f t="shared" si="5"/>
        <v>27.9</v>
      </c>
      <c r="X5" s="121">
        <f t="shared" si="6"/>
        <v>6.18</v>
      </c>
      <c r="Y5" s="124">
        <f t="shared" si="7"/>
        <v>170.06466019417473</v>
      </c>
      <c r="Z5" s="91">
        <f aca="true" t="shared" si="8" ref="Z5:Z33">IF(X5&lt;&gt;0,SUM(3600/X5*$Z$2/5280),"")</f>
        <v>9.662764783759929</v>
      </c>
    </row>
    <row r="6" spans="2:26" ht="17.25" customHeight="1" thickBot="1">
      <c r="B6" s="115">
        <v>3</v>
      </c>
      <c r="C6" s="116" t="s">
        <v>139</v>
      </c>
      <c r="D6" s="117"/>
      <c r="E6" s="118">
        <v>24.3</v>
      </c>
      <c r="F6" s="118">
        <v>5.82</v>
      </c>
      <c r="G6" s="118">
        <v>24.7</v>
      </c>
      <c r="H6" s="118">
        <v>6.15</v>
      </c>
      <c r="I6" s="118">
        <v>26.9</v>
      </c>
      <c r="J6" s="118">
        <v>6.01</v>
      </c>
      <c r="K6" s="118">
        <v>26.6</v>
      </c>
      <c r="L6" s="118">
        <v>6</v>
      </c>
      <c r="M6" s="121">
        <f t="shared" si="0"/>
        <v>102.5</v>
      </c>
      <c r="N6" s="121">
        <f t="shared" si="1"/>
        <v>24.3</v>
      </c>
      <c r="O6" s="121">
        <f t="shared" si="2"/>
        <v>78.2</v>
      </c>
      <c r="P6" s="121">
        <f t="shared" si="3"/>
        <v>26.9</v>
      </c>
      <c r="Q6" s="121">
        <f t="shared" si="4"/>
        <v>5.82</v>
      </c>
      <c r="R6" s="122">
        <v>2</v>
      </c>
      <c r="S6" s="126"/>
      <c r="T6" s="121" t="s">
        <v>166</v>
      </c>
      <c r="U6" s="121">
        <v>25.9</v>
      </c>
      <c r="V6" s="121">
        <v>6.09</v>
      </c>
      <c r="W6" s="121">
        <f t="shared" si="5"/>
        <v>26.9</v>
      </c>
      <c r="X6" s="121">
        <f t="shared" si="6"/>
        <v>5.82</v>
      </c>
      <c r="Y6" s="124">
        <f t="shared" si="7"/>
        <v>180.5841237113402</v>
      </c>
      <c r="Z6" s="91">
        <f t="shared" si="8"/>
        <v>10.260461574507966</v>
      </c>
    </row>
    <row r="7" spans="2:26" ht="17.25" customHeight="1" thickBot="1">
      <c r="B7" s="115">
        <v>4</v>
      </c>
      <c r="C7" s="116" t="s">
        <v>142</v>
      </c>
      <c r="D7" s="117"/>
      <c r="E7" s="118">
        <v>24.55</v>
      </c>
      <c r="F7" s="118">
        <v>6.65</v>
      </c>
      <c r="G7" s="118">
        <v>20.45</v>
      </c>
      <c r="H7" s="118">
        <v>7.09</v>
      </c>
      <c r="I7" s="118">
        <v>24.4</v>
      </c>
      <c r="J7" s="118">
        <v>6.47</v>
      </c>
      <c r="K7" s="118">
        <v>23.1</v>
      </c>
      <c r="L7" s="118">
        <v>6.42</v>
      </c>
      <c r="M7" s="121">
        <f t="shared" si="0"/>
        <v>92.5</v>
      </c>
      <c r="N7" s="121">
        <f t="shared" si="1"/>
        <v>20.45</v>
      </c>
      <c r="O7" s="121">
        <f t="shared" si="2"/>
        <v>72.05</v>
      </c>
      <c r="P7" s="121">
        <f t="shared" si="3"/>
        <v>24.55</v>
      </c>
      <c r="Q7" s="121">
        <f t="shared" si="4"/>
        <v>6.42</v>
      </c>
      <c r="R7" s="122">
        <v>5</v>
      </c>
      <c r="S7" s="127"/>
      <c r="T7" s="121" t="s">
        <v>166</v>
      </c>
      <c r="U7" s="121">
        <v>24.15</v>
      </c>
      <c r="V7" s="121">
        <v>6.69</v>
      </c>
      <c r="W7" s="121">
        <v>25.25</v>
      </c>
      <c r="X7" s="121">
        <v>6.06</v>
      </c>
      <c r="Y7" s="124">
        <f t="shared" si="7"/>
        <v>173.43227722772278</v>
      </c>
      <c r="Z7" s="91">
        <f t="shared" si="8"/>
        <v>9.854106660666066</v>
      </c>
    </row>
    <row r="8" spans="2:26" ht="17.25" customHeight="1" thickBot="1">
      <c r="B8" s="115">
        <v>5</v>
      </c>
      <c r="C8" s="116" t="s">
        <v>143</v>
      </c>
      <c r="D8" s="117"/>
      <c r="E8" s="118">
        <v>22.65</v>
      </c>
      <c r="F8" s="118">
        <v>6.36</v>
      </c>
      <c r="G8" s="118">
        <v>22.05</v>
      </c>
      <c r="H8" s="118">
        <v>6.85</v>
      </c>
      <c r="I8" s="118">
        <v>25.2</v>
      </c>
      <c r="J8" s="118">
        <v>6.32</v>
      </c>
      <c r="K8" s="118">
        <v>23.85</v>
      </c>
      <c r="L8" s="118">
        <v>6.48</v>
      </c>
      <c r="M8" s="121">
        <f t="shared" si="0"/>
        <v>93.75</v>
      </c>
      <c r="N8" s="121">
        <f t="shared" si="1"/>
        <v>22.05</v>
      </c>
      <c r="O8" s="121">
        <f t="shared" si="2"/>
        <v>71.7</v>
      </c>
      <c r="P8" s="121">
        <f t="shared" si="3"/>
        <v>25.2</v>
      </c>
      <c r="Q8" s="121">
        <f t="shared" si="4"/>
        <v>6.32</v>
      </c>
      <c r="R8" s="122">
        <v>6</v>
      </c>
      <c r="S8" s="125" t="s">
        <v>176</v>
      </c>
      <c r="T8" s="121" t="s">
        <v>167</v>
      </c>
      <c r="U8" s="121">
        <v>24.4</v>
      </c>
      <c r="V8" s="121">
        <v>5.96</v>
      </c>
      <c r="W8" s="121">
        <f t="shared" si="5"/>
        <v>25.2</v>
      </c>
      <c r="X8" s="121">
        <f t="shared" si="6"/>
        <v>5.96</v>
      </c>
      <c r="Y8" s="124">
        <f t="shared" si="7"/>
        <v>176.34221476510066</v>
      </c>
      <c r="Z8" s="91">
        <f t="shared" si="8"/>
        <v>10.019444020744356</v>
      </c>
    </row>
    <row r="9" spans="2:26" ht="17.25" customHeight="1" thickBot="1">
      <c r="B9" s="115">
        <v>6</v>
      </c>
      <c r="C9" s="116" t="s">
        <v>141</v>
      </c>
      <c r="D9" s="117"/>
      <c r="E9" s="118">
        <v>22.4</v>
      </c>
      <c r="F9" s="118">
        <v>7.1</v>
      </c>
      <c r="G9" s="118">
        <v>21.55</v>
      </c>
      <c r="H9" s="118">
        <v>6.77</v>
      </c>
      <c r="I9" s="118">
        <v>25.9</v>
      </c>
      <c r="J9" s="118">
        <v>6.2</v>
      </c>
      <c r="K9" s="118">
        <v>23.8</v>
      </c>
      <c r="L9" s="118">
        <v>6.64</v>
      </c>
      <c r="M9" s="121">
        <f t="shared" si="0"/>
        <v>93.64999999999999</v>
      </c>
      <c r="N9" s="121">
        <f t="shared" si="1"/>
        <v>21.55</v>
      </c>
      <c r="O9" s="121">
        <f t="shared" si="2"/>
        <v>72.1</v>
      </c>
      <c r="P9" s="121">
        <f t="shared" si="3"/>
        <v>25.9</v>
      </c>
      <c r="Q9" s="121">
        <f t="shared" si="4"/>
        <v>6.2</v>
      </c>
      <c r="R9" s="122">
        <v>4</v>
      </c>
      <c r="S9" s="128"/>
      <c r="T9" s="121" t="s">
        <v>167</v>
      </c>
      <c r="U9" s="121">
        <v>23.85</v>
      </c>
      <c r="V9" s="121">
        <v>6.37</v>
      </c>
      <c r="W9" s="121">
        <f t="shared" si="5"/>
        <v>25.9</v>
      </c>
      <c r="X9" s="121">
        <f t="shared" si="6"/>
        <v>6.2</v>
      </c>
      <c r="Y9" s="124">
        <f t="shared" si="7"/>
        <v>169.516064516129</v>
      </c>
      <c r="Z9" s="91">
        <f t="shared" si="8"/>
        <v>9.631594574780058</v>
      </c>
    </row>
    <row r="10" spans="2:26" ht="17.25" customHeight="1" thickBot="1">
      <c r="B10" s="115">
        <v>7</v>
      </c>
      <c r="C10" s="116" t="s">
        <v>144</v>
      </c>
      <c r="D10" s="117"/>
      <c r="E10" s="118">
        <v>23.85</v>
      </c>
      <c r="F10" s="118">
        <v>6.68</v>
      </c>
      <c r="G10" s="118">
        <v>21.8</v>
      </c>
      <c r="H10" s="118">
        <v>7.19</v>
      </c>
      <c r="I10" s="118">
        <v>23.35</v>
      </c>
      <c r="J10" s="118">
        <v>6.68</v>
      </c>
      <c r="K10" s="118">
        <v>22.25</v>
      </c>
      <c r="L10" s="118">
        <v>7.03</v>
      </c>
      <c r="M10" s="121">
        <f t="shared" si="0"/>
        <v>91.25</v>
      </c>
      <c r="N10" s="121">
        <f t="shared" si="1"/>
        <v>21.8</v>
      </c>
      <c r="O10" s="121">
        <f t="shared" si="2"/>
        <v>69.45</v>
      </c>
      <c r="P10" s="121">
        <f t="shared" si="3"/>
        <v>23.85</v>
      </c>
      <c r="Q10" s="121">
        <f t="shared" si="4"/>
        <v>6.68</v>
      </c>
      <c r="R10" s="122">
        <v>7</v>
      </c>
      <c r="S10" s="127"/>
      <c r="T10" s="121" t="s">
        <v>167</v>
      </c>
      <c r="U10" s="121">
        <v>21.45</v>
      </c>
      <c r="V10" s="121">
        <v>6.89</v>
      </c>
      <c r="W10" s="121">
        <f t="shared" si="5"/>
        <v>23.85</v>
      </c>
      <c r="X10" s="121">
        <f t="shared" si="6"/>
        <v>6.68</v>
      </c>
      <c r="Y10" s="124">
        <f t="shared" si="7"/>
        <v>157.33526946107784</v>
      </c>
      <c r="Z10" s="91">
        <f t="shared" si="8"/>
        <v>8.93950394665215</v>
      </c>
    </row>
    <row r="11" spans="2:26" ht="17.25" customHeight="1" thickBot="1">
      <c r="B11" s="115">
        <v>8</v>
      </c>
      <c r="C11" s="116" t="s">
        <v>145</v>
      </c>
      <c r="D11" s="117"/>
      <c r="E11" s="118">
        <v>23.25</v>
      </c>
      <c r="F11" s="118">
        <v>6.97</v>
      </c>
      <c r="G11" s="118">
        <v>22.1</v>
      </c>
      <c r="H11" s="118">
        <v>7.44</v>
      </c>
      <c r="I11" s="118">
        <v>22.1</v>
      </c>
      <c r="J11" s="118">
        <v>7.04</v>
      </c>
      <c r="K11" s="118">
        <v>23.4</v>
      </c>
      <c r="L11" s="118">
        <v>7.11</v>
      </c>
      <c r="M11" s="121">
        <f t="shared" si="0"/>
        <v>90.85</v>
      </c>
      <c r="N11" s="121">
        <f t="shared" si="1"/>
        <v>22.1</v>
      </c>
      <c r="O11" s="121">
        <f t="shared" si="2"/>
        <v>68.75</v>
      </c>
      <c r="P11" s="121">
        <f t="shared" si="3"/>
        <v>23.4</v>
      </c>
      <c r="Q11" s="121">
        <f t="shared" si="4"/>
        <v>6.97</v>
      </c>
      <c r="R11" s="122">
        <v>8</v>
      </c>
      <c r="S11" s="126"/>
      <c r="T11" s="121" t="s">
        <v>168</v>
      </c>
      <c r="U11" s="121">
        <v>23.55</v>
      </c>
      <c r="V11" s="121">
        <v>6.78</v>
      </c>
      <c r="W11" s="121">
        <f t="shared" si="5"/>
        <v>23.55</v>
      </c>
      <c r="X11" s="121">
        <f t="shared" si="6"/>
        <v>6.78</v>
      </c>
      <c r="Y11" s="124">
        <f t="shared" si="7"/>
        <v>155.0146902654867</v>
      </c>
      <c r="Z11" s="91">
        <f t="shared" si="8"/>
        <v>8.807652855993563</v>
      </c>
    </row>
    <row r="12" spans="2:26" ht="17.25" customHeight="1" thickBot="1">
      <c r="B12" s="115">
        <v>9</v>
      </c>
      <c r="C12" s="116" t="s">
        <v>146</v>
      </c>
      <c r="D12" s="117"/>
      <c r="E12" s="118">
        <v>22.1</v>
      </c>
      <c r="F12" s="118">
        <v>6.85</v>
      </c>
      <c r="G12" s="118">
        <v>21.25</v>
      </c>
      <c r="H12" s="118">
        <v>7.59</v>
      </c>
      <c r="I12" s="118">
        <v>22.55</v>
      </c>
      <c r="J12" s="118">
        <v>6.67</v>
      </c>
      <c r="K12" s="118">
        <v>23</v>
      </c>
      <c r="L12" s="118">
        <v>6.77</v>
      </c>
      <c r="M12" s="121">
        <f t="shared" si="0"/>
        <v>88.9</v>
      </c>
      <c r="N12" s="121">
        <f t="shared" si="1"/>
        <v>21.25</v>
      </c>
      <c r="O12" s="121">
        <f t="shared" si="2"/>
        <v>67.65</v>
      </c>
      <c r="P12" s="121">
        <f t="shared" si="3"/>
        <v>23</v>
      </c>
      <c r="Q12" s="121">
        <f t="shared" si="4"/>
        <v>6.67</v>
      </c>
      <c r="R12" s="122">
        <v>9</v>
      </c>
      <c r="S12" s="125" t="s">
        <v>176</v>
      </c>
      <c r="T12" s="121" t="s">
        <v>168</v>
      </c>
      <c r="U12" s="121">
        <v>23.1</v>
      </c>
      <c r="V12" s="121">
        <v>6.73</v>
      </c>
      <c r="W12" s="121">
        <f t="shared" si="5"/>
        <v>23.1</v>
      </c>
      <c r="X12" s="121">
        <f t="shared" si="6"/>
        <v>6.67</v>
      </c>
      <c r="Y12" s="124">
        <f t="shared" si="7"/>
        <v>157.5711544227886</v>
      </c>
      <c r="Z12" s="91">
        <f t="shared" si="8"/>
        <v>8.952906501294805</v>
      </c>
    </row>
    <row r="13" spans="2:26" ht="17.25" customHeight="1" thickBot="1">
      <c r="B13" s="115">
        <v>10</v>
      </c>
      <c r="C13" s="116" t="s">
        <v>149</v>
      </c>
      <c r="D13" s="117"/>
      <c r="E13" s="118">
        <v>21.6</v>
      </c>
      <c r="F13" s="118">
        <v>7.75</v>
      </c>
      <c r="G13" s="118">
        <v>20</v>
      </c>
      <c r="H13" s="118">
        <v>7.77</v>
      </c>
      <c r="I13" s="118">
        <v>22.95</v>
      </c>
      <c r="J13" s="118">
        <v>7.27</v>
      </c>
      <c r="K13" s="118">
        <v>20.2</v>
      </c>
      <c r="L13" s="118">
        <v>7.26</v>
      </c>
      <c r="M13" s="121">
        <f t="shared" si="0"/>
        <v>84.75</v>
      </c>
      <c r="N13" s="121">
        <f t="shared" si="1"/>
        <v>20</v>
      </c>
      <c r="O13" s="121">
        <f t="shared" si="2"/>
        <v>64.75</v>
      </c>
      <c r="P13" s="121">
        <f t="shared" si="3"/>
        <v>22.95</v>
      </c>
      <c r="Q13" s="121">
        <f t="shared" si="4"/>
        <v>7.26</v>
      </c>
      <c r="R13" s="122">
        <v>12</v>
      </c>
      <c r="S13" s="127"/>
      <c r="T13" s="121" t="s">
        <v>168</v>
      </c>
      <c r="U13" s="121">
        <v>22.3</v>
      </c>
      <c r="V13" s="121">
        <v>7.37</v>
      </c>
      <c r="W13" s="121">
        <f t="shared" si="5"/>
        <v>22.95</v>
      </c>
      <c r="X13" s="121">
        <f t="shared" si="6"/>
        <v>7.26</v>
      </c>
      <c r="Y13" s="124">
        <f t="shared" si="7"/>
        <v>144.76578512396694</v>
      </c>
      <c r="Z13" s="91">
        <f t="shared" si="8"/>
        <v>8.225328700225395</v>
      </c>
    </row>
    <row r="14" spans="2:26" ht="17.25" customHeight="1" thickBot="1">
      <c r="B14" s="115">
        <v>11</v>
      </c>
      <c r="C14" s="116" t="s">
        <v>151</v>
      </c>
      <c r="D14" s="117"/>
      <c r="E14" s="118">
        <v>21.4</v>
      </c>
      <c r="F14" s="118">
        <v>7.02</v>
      </c>
      <c r="G14" s="118">
        <v>21.25</v>
      </c>
      <c r="H14" s="118">
        <v>7.05</v>
      </c>
      <c r="I14" s="118">
        <v>20.75</v>
      </c>
      <c r="J14" s="118">
        <v>6.78</v>
      </c>
      <c r="K14" s="118">
        <v>21.6</v>
      </c>
      <c r="L14" s="118">
        <v>6.84</v>
      </c>
      <c r="M14" s="121">
        <f t="shared" si="0"/>
        <v>85</v>
      </c>
      <c r="N14" s="121">
        <f t="shared" si="1"/>
        <v>20.75</v>
      </c>
      <c r="O14" s="121">
        <f t="shared" si="2"/>
        <v>64.25</v>
      </c>
      <c r="P14" s="121">
        <f t="shared" si="3"/>
        <v>21.6</v>
      </c>
      <c r="Q14" s="121">
        <f t="shared" si="4"/>
        <v>6.78</v>
      </c>
      <c r="R14" s="122">
        <v>14</v>
      </c>
      <c r="S14" s="127"/>
      <c r="T14" s="121" t="s">
        <v>169</v>
      </c>
      <c r="U14" s="121">
        <v>22.25</v>
      </c>
      <c r="V14" s="121">
        <v>6.81</v>
      </c>
      <c r="W14" s="121">
        <v>24.45</v>
      </c>
      <c r="X14" s="121">
        <v>6.73</v>
      </c>
      <c r="Y14" s="124">
        <f t="shared" si="7"/>
        <v>156.16635958395244</v>
      </c>
      <c r="Z14" s="91">
        <f t="shared" si="8"/>
        <v>8.873088612724569</v>
      </c>
    </row>
    <row r="15" spans="2:26" ht="17.25" customHeight="1" thickBot="1">
      <c r="B15" s="115">
        <v>12</v>
      </c>
      <c r="C15" s="116" t="s">
        <v>147</v>
      </c>
      <c r="D15" s="117"/>
      <c r="E15" s="118">
        <v>22.45</v>
      </c>
      <c r="F15" s="118">
        <v>6.5</v>
      </c>
      <c r="G15" s="118">
        <v>22</v>
      </c>
      <c r="H15" s="118">
        <v>7.02</v>
      </c>
      <c r="I15" s="118">
        <v>22.45</v>
      </c>
      <c r="J15" s="118">
        <v>6.74</v>
      </c>
      <c r="K15" s="118">
        <v>22.45</v>
      </c>
      <c r="L15" s="118">
        <v>6.6</v>
      </c>
      <c r="M15" s="121">
        <f t="shared" si="0"/>
        <v>89.35000000000001</v>
      </c>
      <c r="N15" s="121">
        <f t="shared" si="1"/>
        <v>22</v>
      </c>
      <c r="O15" s="121">
        <f t="shared" si="2"/>
        <v>67.35000000000001</v>
      </c>
      <c r="P15" s="121">
        <f t="shared" si="3"/>
        <v>22.45</v>
      </c>
      <c r="Q15" s="121">
        <f t="shared" si="4"/>
        <v>6.5</v>
      </c>
      <c r="R15" s="122">
        <v>10</v>
      </c>
      <c r="S15" s="126"/>
      <c r="T15" s="121" t="s">
        <v>169</v>
      </c>
      <c r="U15" s="121">
        <v>22.4</v>
      </c>
      <c r="V15" s="121">
        <v>6.49</v>
      </c>
      <c r="W15" s="121">
        <f t="shared" si="5"/>
        <v>22.45</v>
      </c>
      <c r="X15" s="121">
        <f t="shared" si="6"/>
        <v>6.49</v>
      </c>
      <c r="Y15" s="124">
        <f t="shared" si="7"/>
        <v>161.94138674884437</v>
      </c>
      <c r="Z15" s="91">
        <f t="shared" si="8"/>
        <v>9.201215156184338</v>
      </c>
    </row>
    <row r="16" spans="2:26" ht="17.25" customHeight="1" thickBot="1">
      <c r="B16" s="115">
        <v>13</v>
      </c>
      <c r="C16" s="116" t="s">
        <v>148</v>
      </c>
      <c r="D16" s="117"/>
      <c r="E16" s="118">
        <v>21.1</v>
      </c>
      <c r="F16" s="118">
        <v>7.27</v>
      </c>
      <c r="G16" s="118">
        <v>19.4</v>
      </c>
      <c r="H16" s="118">
        <v>8.09</v>
      </c>
      <c r="I16" s="118">
        <v>23.8</v>
      </c>
      <c r="J16" s="118">
        <v>6.69</v>
      </c>
      <c r="K16" s="118">
        <v>22.2</v>
      </c>
      <c r="L16" s="118">
        <v>6.7</v>
      </c>
      <c r="M16" s="121">
        <f t="shared" si="0"/>
        <v>86.5</v>
      </c>
      <c r="N16" s="121">
        <f t="shared" si="1"/>
        <v>19.4</v>
      </c>
      <c r="O16" s="121">
        <f t="shared" si="2"/>
        <v>67.1</v>
      </c>
      <c r="P16" s="121">
        <f t="shared" si="3"/>
        <v>23.8</v>
      </c>
      <c r="Q16" s="121">
        <f t="shared" si="4"/>
        <v>6.69</v>
      </c>
      <c r="R16" s="122">
        <v>11</v>
      </c>
      <c r="S16" s="128"/>
      <c r="T16" s="121" t="s">
        <v>169</v>
      </c>
      <c r="U16" s="121">
        <v>21.45</v>
      </c>
      <c r="V16" s="121">
        <v>6.46</v>
      </c>
      <c r="W16" s="121">
        <f t="shared" si="5"/>
        <v>23.8</v>
      </c>
      <c r="X16" s="121">
        <f t="shared" si="6"/>
        <v>6.46</v>
      </c>
      <c r="Y16" s="124">
        <f t="shared" si="7"/>
        <v>162.69343653250772</v>
      </c>
      <c r="Z16" s="91">
        <f t="shared" si="8"/>
        <v>9.243945257528848</v>
      </c>
    </row>
    <row r="17" spans="2:26" ht="17.25" customHeight="1" thickBot="1">
      <c r="B17" s="115">
        <v>14</v>
      </c>
      <c r="C17" s="116" t="s">
        <v>150</v>
      </c>
      <c r="D17" s="117"/>
      <c r="E17" s="118">
        <v>18.45</v>
      </c>
      <c r="F17" s="118">
        <v>7.12</v>
      </c>
      <c r="G17" s="118">
        <v>20.45</v>
      </c>
      <c r="H17" s="118">
        <v>6.98</v>
      </c>
      <c r="I17" s="118">
        <v>22.15</v>
      </c>
      <c r="J17" s="118">
        <v>6.8</v>
      </c>
      <c r="K17" s="118">
        <v>22.1</v>
      </c>
      <c r="L17" s="118">
        <v>6.73</v>
      </c>
      <c r="M17" s="121">
        <f t="shared" si="0"/>
        <v>83.15</v>
      </c>
      <c r="N17" s="121">
        <f t="shared" si="1"/>
        <v>18.45</v>
      </c>
      <c r="O17" s="121">
        <f t="shared" si="2"/>
        <v>64.7</v>
      </c>
      <c r="P17" s="121">
        <f t="shared" si="3"/>
        <v>22.15</v>
      </c>
      <c r="Q17" s="121">
        <f t="shared" si="4"/>
        <v>6.73</v>
      </c>
      <c r="R17" s="122">
        <v>13</v>
      </c>
      <c r="S17" s="128"/>
      <c r="T17" s="121" t="s">
        <v>170</v>
      </c>
      <c r="U17" s="121">
        <v>24.05</v>
      </c>
      <c r="V17" s="121">
        <v>6.56</v>
      </c>
      <c r="W17" s="121">
        <f t="shared" si="5"/>
        <v>24.05</v>
      </c>
      <c r="X17" s="121">
        <f t="shared" si="6"/>
        <v>6.56</v>
      </c>
      <c r="Y17" s="124">
        <f t="shared" si="7"/>
        <v>160.2133536585366</v>
      </c>
      <c r="Z17" s="91">
        <f t="shared" si="8"/>
        <v>9.103031457871397</v>
      </c>
    </row>
    <row r="18" spans="2:26" ht="17.25" customHeight="1" thickBot="1">
      <c r="B18" s="115">
        <v>15</v>
      </c>
      <c r="C18" s="116" t="s">
        <v>178</v>
      </c>
      <c r="D18" s="117"/>
      <c r="E18" s="118">
        <v>13.2</v>
      </c>
      <c r="F18" s="118">
        <v>7.38</v>
      </c>
      <c r="G18" s="118">
        <v>18.9</v>
      </c>
      <c r="H18" s="118">
        <v>7.62</v>
      </c>
      <c r="I18" s="118">
        <v>21.3</v>
      </c>
      <c r="J18" s="118">
        <v>6.87</v>
      </c>
      <c r="K18" s="118">
        <v>22.55</v>
      </c>
      <c r="L18" s="118">
        <v>7.09</v>
      </c>
      <c r="M18" s="121">
        <f t="shared" si="0"/>
        <v>75.94999999999999</v>
      </c>
      <c r="N18" s="121">
        <f t="shared" si="1"/>
        <v>13.2</v>
      </c>
      <c r="O18" s="121">
        <f t="shared" si="2"/>
        <v>62.749999999999986</v>
      </c>
      <c r="P18" s="121">
        <f t="shared" si="3"/>
        <v>22.55</v>
      </c>
      <c r="Q18" s="121">
        <f t="shared" si="4"/>
        <v>6.87</v>
      </c>
      <c r="R18" s="122">
        <v>15</v>
      </c>
      <c r="S18" s="125" t="s">
        <v>176</v>
      </c>
      <c r="T18" s="121" t="s">
        <v>170</v>
      </c>
      <c r="U18" s="121">
        <v>23.5</v>
      </c>
      <c r="V18" s="121">
        <v>6.79</v>
      </c>
      <c r="W18" s="121">
        <f t="shared" si="5"/>
        <v>23.5</v>
      </c>
      <c r="X18" s="121">
        <f t="shared" si="6"/>
        <v>6.79</v>
      </c>
      <c r="Y18" s="124">
        <f t="shared" si="7"/>
        <v>154.78639175257732</v>
      </c>
      <c r="Z18" s="91">
        <f t="shared" si="8"/>
        <v>8.794681349578257</v>
      </c>
    </row>
    <row r="19" spans="2:26" ht="17.25" customHeight="1" thickBot="1">
      <c r="B19" s="115">
        <v>16</v>
      </c>
      <c r="C19" s="116" t="s">
        <v>153</v>
      </c>
      <c r="D19" s="117"/>
      <c r="E19" s="118">
        <v>20.6</v>
      </c>
      <c r="F19" s="118">
        <v>6.49</v>
      </c>
      <c r="G19" s="118">
        <v>16.95</v>
      </c>
      <c r="H19" s="118">
        <v>7.84</v>
      </c>
      <c r="I19" s="118">
        <v>19.65</v>
      </c>
      <c r="J19" s="118">
        <v>7</v>
      </c>
      <c r="K19" s="118">
        <v>20.15</v>
      </c>
      <c r="L19" s="118">
        <v>6.68</v>
      </c>
      <c r="M19" s="121">
        <f t="shared" si="0"/>
        <v>77.35</v>
      </c>
      <c r="N19" s="121">
        <f t="shared" si="1"/>
        <v>16.95</v>
      </c>
      <c r="O19" s="121">
        <f t="shared" si="2"/>
        <v>60.39999999999999</v>
      </c>
      <c r="P19" s="121">
        <f t="shared" si="3"/>
        <v>20.6</v>
      </c>
      <c r="Q19" s="121">
        <f t="shared" si="4"/>
        <v>6.49</v>
      </c>
      <c r="R19" s="122">
        <v>17</v>
      </c>
      <c r="S19" s="127"/>
      <c r="T19" s="121" t="s">
        <v>170</v>
      </c>
      <c r="U19" s="121">
        <v>20.2</v>
      </c>
      <c r="V19" s="121">
        <v>7.05</v>
      </c>
      <c r="W19" s="121">
        <v>24.8</v>
      </c>
      <c r="X19" s="121">
        <f t="shared" si="6"/>
        <v>6.49</v>
      </c>
      <c r="Y19" s="124">
        <f t="shared" si="7"/>
        <v>161.94138674884437</v>
      </c>
      <c r="Z19" s="91">
        <f t="shared" si="8"/>
        <v>9.201215156184338</v>
      </c>
    </row>
    <row r="20" spans="2:26" ht="17.25" customHeight="1" thickBot="1">
      <c r="B20" s="115">
        <v>17</v>
      </c>
      <c r="C20" s="116" t="s">
        <v>157</v>
      </c>
      <c r="D20" s="117"/>
      <c r="E20" s="118">
        <v>19.3</v>
      </c>
      <c r="F20" s="118">
        <v>7.73</v>
      </c>
      <c r="G20" s="118">
        <v>18.2</v>
      </c>
      <c r="H20" s="118">
        <v>7.83</v>
      </c>
      <c r="I20" s="118">
        <v>20.85</v>
      </c>
      <c r="J20" s="118">
        <v>7.08</v>
      </c>
      <c r="K20" s="118">
        <v>13.9</v>
      </c>
      <c r="L20" s="118">
        <v>7.67</v>
      </c>
      <c r="M20" s="121">
        <f t="shared" si="0"/>
        <v>72.25</v>
      </c>
      <c r="N20" s="121">
        <f t="shared" si="1"/>
        <v>13.9</v>
      </c>
      <c r="O20" s="121">
        <f t="shared" si="2"/>
        <v>58.35</v>
      </c>
      <c r="P20" s="121">
        <f t="shared" si="3"/>
        <v>20.85</v>
      </c>
      <c r="Q20" s="121">
        <f t="shared" si="4"/>
        <v>7.08</v>
      </c>
      <c r="R20" s="122">
        <v>21</v>
      </c>
      <c r="S20" s="127"/>
      <c r="T20" s="121" t="s">
        <v>171</v>
      </c>
      <c r="U20" s="121">
        <v>22.25</v>
      </c>
      <c r="V20" s="121">
        <v>7.25</v>
      </c>
      <c r="W20" s="121">
        <f t="shared" si="5"/>
        <v>22.25</v>
      </c>
      <c r="X20" s="121">
        <v>7.01</v>
      </c>
      <c r="Y20" s="124">
        <f t="shared" si="7"/>
        <v>149.92861626248217</v>
      </c>
      <c r="Z20" s="91">
        <f t="shared" si="8"/>
        <v>8.518671378550122</v>
      </c>
    </row>
    <row r="21" spans="2:26" ht="17.25" customHeight="1" thickBot="1">
      <c r="B21" s="115">
        <v>18</v>
      </c>
      <c r="C21" s="116" t="s">
        <v>154</v>
      </c>
      <c r="D21" s="117"/>
      <c r="E21" s="118">
        <v>21.05</v>
      </c>
      <c r="F21" s="118">
        <v>7.4</v>
      </c>
      <c r="G21" s="118">
        <v>17.85</v>
      </c>
      <c r="H21" s="118">
        <v>8.54</v>
      </c>
      <c r="I21" s="118">
        <v>19.15</v>
      </c>
      <c r="J21" s="118">
        <v>7</v>
      </c>
      <c r="K21" s="118">
        <v>19.7</v>
      </c>
      <c r="L21" s="118">
        <v>7.87</v>
      </c>
      <c r="M21" s="121">
        <f t="shared" si="0"/>
        <v>77.75</v>
      </c>
      <c r="N21" s="121">
        <f t="shared" si="1"/>
        <v>17.85</v>
      </c>
      <c r="O21" s="121">
        <f t="shared" si="2"/>
        <v>59.9</v>
      </c>
      <c r="P21" s="121">
        <f t="shared" si="3"/>
        <v>21.05</v>
      </c>
      <c r="Q21" s="121">
        <f t="shared" si="4"/>
        <v>7</v>
      </c>
      <c r="R21" s="122">
        <v>18</v>
      </c>
      <c r="S21" s="125" t="s">
        <v>176</v>
      </c>
      <c r="T21" s="121" t="s">
        <v>171</v>
      </c>
      <c r="U21" s="121">
        <v>18.6</v>
      </c>
      <c r="V21" s="121">
        <v>8.51</v>
      </c>
      <c r="W21" s="121">
        <f t="shared" si="5"/>
        <v>21.05</v>
      </c>
      <c r="X21" s="121">
        <f t="shared" si="6"/>
        <v>7</v>
      </c>
      <c r="Y21" s="124">
        <f t="shared" si="7"/>
        <v>150.1428</v>
      </c>
      <c r="Z21" s="91">
        <f t="shared" si="8"/>
        <v>8.53084090909091</v>
      </c>
    </row>
    <row r="22" spans="2:26" ht="17.25" customHeight="1" thickBot="1">
      <c r="B22" s="115">
        <v>19</v>
      </c>
      <c r="C22" s="116" t="s">
        <v>152</v>
      </c>
      <c r="D22" s="117"/>
      <c r="E22" s="118">
        <v>20.4</v>
      </c>
      <c r="F22" s="118">
        <v>7.22</v>
      </c>
      <c r="G22" s="118">
        <v>20.05</v>
      </c>
      <c r="H22" s="118">
        <v>7.32</v>
      </c>
      <c r="I22" s="118">
        <v>19.25</v>
      </c>
      <c r="J22" s="118">
        <v>6.99</v>
      </c>
      <c r="K22" s="118">
        <v>22.05</v>
      </c>
      <c r="L22" s="118">
        <v>7.18</v>
      </c>
      <c r="M22" s="121">
        <f t="shared" si="0"/>
        <v>81.75</v>
      </c>
      <c r="N22" s="121">
        <f t="shared" si="1"/>
        <v>19.25</v>
      </c>
      <c r="O22" s="121">
        <f t="shared" si="2"/>
        <v>62.5</v>
      </c>
      <c r="P22" s="121">
        <f t="shared" si="3"/>
        <v>22.05</v>
      </c>
      <c r="Q22" s="121">
        <f t="shared" si="4"/>
        <v>6.99</v>
      </c>
      <c r="R22" s="122">
        <v>16</v>
      </c>
      <c r="S22" s="126"/>
      <c r="T22" s="121" t="s">
        <v>171</v>
      </c>
      <c r="U22" s="121">
        <v>21.3</v>
      </c>
      <c r="V22" s="121">
        <v>7.34</v>
      </c>
      <c r="W22" s="121">
        <f t="shared" si="5"/>
        <v>22.05</v>
      </c>
      <c r="X22" s="121">
        <f t="shared" si="6"/>
        <v>6.99</v>
      </c>
      <c r="Y22" s="124">
        <f t="shared" si="7"/>
        <v>150.35759656652357</v>
      </c>
      <c r="Z22" s="91">
        <f t="shared" si="8"/>
        <v>8.543045259461566</v>
      </c>
    </row>
    <row r="23" spans="2:26" ht="17.25" customHeight="1" thickBot="1">
      <c r="B23" s="115">
        <v>20</v>
      </c>
      <c r="C23" s="116" t="s">
        <v>155</v>
      </c>
      <c r="D23" s="117"/>
      <c r="E23" s="118">
        <v>17.4</v>
      </c>
      <c r="F23" s="118">
        <v>8.81</v>
      </c>
      <c r="G23" s="118">
        <v>13.15</v>
      </c>
      <c r="H23" s="118">
        <v>9</v>
      </c>
      <c r="I23" s="118">
        <v>23.2</v>
      </c>
      <c r="J23" s="118">
        <v>7.44</v>
      </c>
      <c r="K23" s="118">
        <v>18.5</v>
      </c>
      <c r="L23" s="118">
        <v>8.5</v>
      </c>
      <c r="M23" s="121">
        <f t="shared" si="0"/>
        <v>72.25</v>
      </c>
      <c r="N23" s="121">
        <f t="shared" si="1"/>
        <v>13.15</v>
      </c>
      <c r="O23" s="121">
        <f t="shared" si="2"/>
        <v>59.1</v>
      </c>
      <c r="P23" s="121">
        <f t="shared" si="3"/>
        <v>23.2</v>
      </c>
      <c r="Q23" s="121">
        <f t="shared" si="4"/>
        <v>7.44</v>
      </c>
      <c r="R23" s="122">
        <v>19</v>
      </c>
      <c r="S23" s="128"/>
      <c r="T23" s="121" t="s">
        <v>172</v>
      </c>
      <c r="U23" s="121">
        <v>21.85</v>
      </c>
      <c r="V23" s="121">
        <v>7.61</v>
      </c>
      <c r="W23" s="121">
        <f t="shared" si="5"/>
        <v>23.2</v>
      </c>
      <c r="X23" s="121">
        <f t="shared" si="6"/>
        <v>7.44</v>
      </c>
      <c r="Y23" s="124">
        <f t="shared" si="7"/>
        <v>141.26338709677418</v>
      </c>
      <c r="Z23" s="91">
        <f t="shared" si="8"/>
        <v>8.026328812316715</v>
      </c>
    </row>
    <row r="24" spans="2:26" ht="17.25" customHeight="1" thickBot="1">
      <c r="B24" s="115">
        <v>21</v>
      </c>
      <c r="C24" s="116" t="s">
        <v>156</v>
      </c>
      <c r="D24" s="117"/>
      <c r="E24" s="118">
        <v>18.3</v>
      </c>
      <c r="F24" s="118">
        <v>7.16</v>
      </c>
      <c r="G24" s="118">
        <v>15.65</v>
      </c>
      <c r="H24" s="118">
        <v>8.78</v>
      </c>
      <c r="I24" s="118">
        <v>22.45</v>
      </c>
      <c r="J24" s="118">
        <v>6.64</v>
      </c>
      <c r="K24" s="118">
        <v>18.15</v>
      </c>
      <c r="L24" s="118">
        <v>7.92</v>
      </c>
      <c r="M24" s="121">
        <f t="shared" si="0"/>
        <v>74.55000000000001</v>
      </c>
      <c r="N24" s="121">
        <f t="shared" si="1"/>
        <v>15.65</v>
      </c>
      <c r="O24" s="121">
        <f t="shared" si="2"/>
        <v>58.90000000000001</v>
      </c>
      <c r="P24" s="121">
        <f t="shared" si="3"/>
        <v>22.45</v>
      </c>
      <c r="Q24" s="121">
        <f t="shared" si="4"/>
        <v>6.64</v>
      </c>
      <c r="R24" s="122">
        <v>20</v>
      </c>
      <c r="S24" s="126"/>
      <c r="T24" s="121" t="s">
        <v>172</v>
      </c>
      <c r="U24" s="121">
        <v>20.85</v>
      </c>
      <c r="V24" s="121">
        <v>7.12</v>
      </c>
      <c r="W24" s="121">
        <f t="shared" si="5"/>
        <v>22.45</v>
      </c>
      <c r="X24" s="121">
        <f t="shared" si="6"/>
        <v>6.64</v>
      </c>
      <c r="Y24" s="124">
        <f t="shared" si="7"/>
        <v>158.28307228915662</v>
      </c>
      <c r="Z24" s="91">
        <f t="shared" si="8"/>
        <v>8.993356380065718</v>
      </c>
    </row>
    <row r="25" spans="2:26" ht="17.25" customHeight="1" thickBot="1">
      <c r="B25" s="115">
        <v>22</v>
      </c>
      <c r="C25" s="116" t="s">
        <v>158</v>
      </c>
      <c r="D25" s="117"/>
      <c r="E25" s="118">
        <v>19.7</v>
      </c>
      <c r="F25" s="118">
        <v>7.6</v>
      </c>
      <c r="G25" s="118">
        <v>14.75</v>
      </c>
      <c r="H25" s="118">
        <v>8.28</v>
      </c>
      <c r="I25" s="118">
        <v>14.3</v>
      </c>
      <c r="J25" s="118">
        <v>8.32</v>
      </c>
      <c r="K25" s="118">
        <v>23.3</v>
      </c>
      <c r="L25" s="118">
        <v>6.85</v>
      </c>
      <c r="M25" s="121">
        <f t="shared" si="0"/>
        <v>72.05</v>
      </c>
      <c r="N25" s="121">
        <f t="shared" si="1"/>
        <v>14.3</v>
      </c>
      <c r="O25" s="121">
        <f t="shared" si="2"/>
        <v>57.75</v>
      </c>
      <c r="P25" s="121">
        <f t="shared" si="3"/>
        <v>23.3</v>
      </c>
      <c r="Q25" s="121">
        <f t="shared" si="4"/>
        <v>6.85</v>
      </c>
      <c r="R25" s="122">
        <v>22</v>
      </c>
      <c r="S25" s="125" t="s">
        <v>176</v>
      </c>
      <c r="T25" s="121" t="s">
        <v>172</v>
      </c>
      <c r="U25" s="121">
        <v>13.1</v>
      </c>
      <c r="V25" s="121">
        <v>9.79</v>
      </c>
      <c r="W25" s="121">
        <f t="shared" si="5"/>
        <v>23.3</v>
      </c>
      <c r="X25" s="121">
        <f t="shared" si="6"/>
        <v>6.85</v>
      </c>
      <c r="Y25" s="124">
        <f t="shared" si="7"/>
        <v>153.43059854014598</v>
      </c>
      <c r="Z25" s="91">
        <f t="shared" si="8"/>
        <v>8.717647644326478</v>
      </c>
    </row>
    <row r="26" spans="2:26" ht="17.25" customHeight="1" thickBot="1">
      <c r="B26" s="115">
        <v>23</v>
      </c>
      <c r="C26" s="116" t="s">
        <v>160</v>
      </c>
      <c r="D26" s="117"/>
      <c r="E26" s="118">
        <v>17.6</v>
      </c>
      <c r="F26" s="118">
        <v>7.73</v>
      </c>
      <c r="G26" s="118">
        <v>15.65</v>
      </c>
      <c r="H26" s="118">
        <v>8.49</v>
      </c>
      <c r="I26" s="118">
        <v>20</v>
      </c>
      <c r="J26" s="118">
        <v>8.05</v>
      </c>
      <c r="K26" s="118">
        <v>19.85</v>
      </c>
      <c r="L26" s="118">
        <v>7.39</v>
      </c>
      <c r="M26" s="121">
        <f t="shared" si="0"/>
        <v>73.1</v>
      </c>
      <c r="N26" s="121">
        <f t="shared" si="1"/>
        <v>15.65</v>
      </c>
      <c r="O26" s="121">
        <f t="shared" si="2"/>
        <v>57.449999999999996</v>
      </c>
      <c r="P26" s="121">
        <f t="shared" si="3"/>
        <v>20</v>
      </c>
      <c r="Q26" s="121">
        <f t="shared" si="4"/>
        <v>7.39</v>
      </c>
      <c r="R26" s="122">
        <v>24</v>
      </c>
      <c r="S26" s="128"/>
      <c r="T26" s="121" t="s">
        <v>173</v>
      </c>
      <c r="U26" s="121">
        <v>21.2</v>
      </c>
      <c r="V26" s="121">
        <v>7.36</v>
      </c>
      <c r="W26" s="121">
        <f t="shared" si="5"/>
        <v>21.2</v>
      </c>
      <c r="X26" s="121">
        <f t="shared" si="6"/>
        <v>7.36</v>
      </c>
      <c r="Y26" s="124">
        <f t="shared" si="7"/>
        <v>142.79885869565217</v>
      </c>
      <c r="Z26" s="91">
        <f t="shared" si="8"/>
        <v>8.113571516798418</v>
      </c>
    </row>
    <row r="27" spans="2:26" ht="17.25" customHeight="1" thickBot="1">
      <c r="B27" s="115">
        <v>24</v>
      </c>
      <c r="C27" s="116" t="s">
        <v>159</v>
      </c>
      <c r="D27" s="117"/>
      <c r="E27" s="118">
        <v>19.15</v>
      </c>
      <c r="F27" s="118">
        <v>7.65</v>
      </c>
      <c r="G27" s="118">
        <v>17.85</v>
      </c>
      <c r="H27" s="118">
        <v>8.28</v>
      </c>
      <c r="I27" s="118">
        <v>20.6</v>
      </c>
      <c r="J27" s="118">
        <v>7.08</v>
      </c>
      <c r="K27" s="118">
        <v>17.4</v>
      </c>
      <c r="L27" s="118">
        <v>7.49</v>
      </c>
      <c r="M27" s="121">
        <f t="shared" si="0"/>
        <v>75</v>
      </c>
      <c r="N27" s="121">
        <f t="shared" si="1"/>
        <v>17.4</v>
      </c>
      <c r="O27" s="121">
        <f t="shared" si="2"/>
        <v>57.6</v>
      </c>
      <c r="P27" s="121">
        <f t="shared" si="3"/>
        <v>20.6</v>
      </c>
      <c r="Q27" s="121">
        <f t="shared" si="4"/>
        <v>7.08</v>
      </c>
      <c r="R27" s="122">
        <v>23</v>
      </c>
      <c r="S27" s="126"/>
      <c r="T27" s="121" t="s">
        <v>173</v>
      </c>
      <c r="U27" s="121">
        <v>18.45</v>
      </c>
      <c r="V27" s="121">
        <v>7.04</v>
      </c>
      <c r="W27" s="121">
        <f t="shared" si="5"/>
        <v>20.6</v>
      </c>
      <c r="X27" s="121">
        <f t="shared" si="6"/>
        <v>7.04</v>
      </c>
      <c r="Y27" s="124">
        <f t="shared" si="7"/>
        <v>149.2897159090909</v>
      </c>
      <c r="Z27" s="91">
        <f t="shared" si="8"/>
        <v>8.482370222107438</v>
      </c>
    </row>
    <row r="28" spans="2:26" ht="17.25" customHeight="1" thickBot="1">
      <c r="B28" s="115">
        <v>25</v>
      </c>
      <c r="C28" s="116" t="s">
        <v>162</v>
      </c>
      <c r="D28" s="117"/>
      <c r="E28" s="118">
        <v>15.4</v>
      </c>
      <c r="F28" s="118">
        <v>8.75</v>
      </c>
      <c r="G28" s="118">
        <v>13.65</v>
      </c>
      <c r="H28" s="118">
        <v>9.33</v>
      </c>
      <c r="I28" s="118">
        <v>15.4</v>
      </c>
      <c r="J28" s="118">
        <v>8.31</v>
      </c>
      <c r="K28" s="118">
        <v>16.45</v>
      </c>
      <c r="L28" s="118">
        <v>8.05</v>
      </c>
      <c r="M28" s="121">
        <f t="shared" si="0"/>
        <v>60.900000000000006</v>
      </c>
      <c r="N28" s="121">
        <f t="shared" si="1"/>
        <v>13.65</v>
      </c>
      <c r="O28" s="121">
        <f t="shared" si="2"/>
        <v>47.25000000000001</v>
      </c>
      <c r="P28" s="121">
        <f t="shared" si="3"/>
        <v>16.45</v>
      </c>
      <c r="Q28" s="121">
        <f t="shared" si="4"/>
        <v>8.05</v>
      </c>
      <c r="R28" s="122">
        <v>26</v>
      </c>
      <c r="S28" s="125" t="s">
        <v>176</v>
      </c>
      <c r="T28" s="121" t="s">
        <v>173</v>
      </c>
      <c r="U28" s="121">
        <v>16.4</v>
      </c>
      <c r="V28" s="121">
        <v>8.82</v>
      </c>
      <c r="W28" s="121">
        <v>21.25</v>
      </c>
      <c r="X28" s="121">
        <v>7.91</v>
      </c>
      <c r="Y28" s="124">
        <f t="shared" si="7"/>
        <v>132.86973451327432</v>
      </c>
      <c r="Z28" s="91">
        <f t="shared" si="8"/>
        <v>7.549416733708769</v>
      </c>
    </row>
    <row r="29" spans="2:26" ht="17.25" customHeight="1" thickBot="1">
      <c r="B29" s="115">
        <v>26</v>
      </c>
      <c r="C29" s="116" t="s">
        <v>163</v>
      </c>
      <c r="D29" s="117"/>
      <c r="E29" s="118">
        <v>13.7</v>
      </c>
      <c r="F29" s="118">
        <v>8.4</v>
      </c>
      <c r="G29" s="118">
        <v>12.1</v>
      </c>
      <c r="H29" s="118">
        <v>9.7</v>
      </c>
      <c r="I29" s="118">
        <v>14.8</v>
      </c>
      <c r="J29" s="118">
        <v>9.33</v>
      </c>
      <c r="K29" s="118">
        <v>14.1</v>
      </c>
      <c r="L29" s="118">
        <v>9.49</v>
      </c>
      <c r="M29" s="121">
        <f t="shared" si="0"/>
        <v>54.699999999999996</v>
      </c>
      <c r="N29" s="121">
        <f t="shared" si="1"/>
        <v>12.1</v>
      </c>
      <c r="O29" s="121">
        <f t="shared" si="2"/>
        <v>42.599999999999994</v>
      </c>
      <c r="P29" s="121">
        <f t="shared" si="3"/>
        <v>14.8</v>
      </c>
      <c r="Q29" s="121">
        <f t="shared" si="4"/>
        <v>8.4</v>
      </c>
      <c r="R29" s="122">
        <v>27</v>
      </c>
      <c r="S29" s="129"/>
      <c r="T29" s="121" t="s">
        <v>174</v>
      </c>
      <c r="U29" s="121">
        <v>16.6</v>
      </c>
      <c r="V29" s="121">
        <v>9.01</v>
      </c>
      <c r="W29" s="121">
        <f t="shared" si="5"/>
        <v>16.6</v>
      </c>
      <c r="X29" s="121">
        <f t="shared" si="6"/>
        <v>8.4</v>
      </c>
      <c r="Y29" s="124">
        <f t="shared" si="7"/>
        <v>125.11899999999997</v>
      </c>
      <c r="Z29" s="91">
        <f t="shared" si="8"/>
        <v>7.10903409090909</v>
      </c>
    </row>
    <row r="30" spans="2:26" ht="17.25" customHeight="1" thickBot="1">
      <c r="B30" s="115">
        <v>27</v>
      </c>
      <c r="C30" s="116" t="s">
        <v>161</v>
      </c>
      <c r="D30" s="117"/>
      <c r="E30" s="118">
        <v>15.25</v>
      </c>
      <c r="F30" s="118">
        <v>8.85</v>
      </c>
      <c r="G30" s="118">
        <v>17.2</v>
      </c>
      <c r="H30" s="118">
        <v>8.74</v>
      </c>
      <c r="I30" s="118">
        <v>15.65</v>
      </c>
      <c r="J30" s="118">
        <v>8.17</v>
      </c>
      <c r="K30" s="118">
        <v>13.8</v>
      </c>
      <c r="L30" s="118">
        <v>9.73</v>
      </c>
      <c r="M30" s="121">
        <f t="shared" si="0"/>
        <v>61.900000000000006</v>
      </c>
      <c r="N30" s="121">
        <f t="shared" si="1"/>
        <v>13.8</v>
      </c>
      <c r="O30" s="121">
        <f t="shared" si="2"/>
        <v>48.10000000000001</v>
      </c>
      <c r="P30" s="121">
        <f t="shared" si="3"/>
        <v>17.2</v>
      </c>
      <c r="Q30" s="121">
        <f t="shared" si="4"/>
        <v>8.17</v>
      </c>
      <c r="R30" s="122">
        <v>25</v>
      </c>
      <c r="S30" s="130"/>
      <c r="T30" s="121" t="s">
        <v>174</v>
      </c>
      <c r="U30" s="121">
        <v>16.4</v>
      </c>
      <c r="V30" s="121">
        <v>8.78</v>
      </c>
      <c r="W30" s="121">
        <f t="shared" si="5"/>
        <v>17.2</v>
      </c>
      <c r="X30" s="121">
        <f t="shared" si="6"/>
        <v>8.17</v>
      </c>
      <c r="Y30" s="124">
        <f t="shared" si="7"/>
        <v>128.64132190942473</v>
      </c>
      <c r="Z30" s="91">
        <f t="shared" si="8"/>
        <v>7.309166017580949</v>
      </c>
    </row>
    <row r="31" spans="2:26" ht="17.25" customHeight="1" thickBot="1">
      <c r="B31" s="115">
        <v>28</v>
      </c>
      <c r="C31" s="116" t="s">
        <v>164</v>
      </c>
      <c r="D31" s="117"/>
      <c r="E31" s="118">
        <v>19</v>
      </c>
      <c r="F31" s="118">
        <v>7.95</v>
      </c>
      <c r="G31" s="118">
        <v>19.2</v>
      </c>
      <c r="H31" s="118">
        <v>8.69</v>
      </c>
      <c r="I31" s="118">
        <v>0</v>
      </c>
      <c r="J31" s="118">
        <v>0</v>
      </c>
      <c r="K31" s="118">
        <v>0</v>
      </c>
      <c r="L31" s="118">
        <v>0</v>
      </c>
      <c r="M31" s="121">
        <f t="shared" si="0"/>
        <v>38.2</v>
      </c>
      <c r="N31" s="121">
        <f t="shared" si="1"/>
        <v>0</v>
      </c>
      <c r="O31" s="121">
        <f t="shared" si="2"/>
        <v>38.2</v>
      </c>
      <c r="P31" s="121">
        <f t="shared" si="3"/>
        <v>19.2</v>
      </c>
      <c r="Q31" s="121">
        <f t="shared" si="4"/>
        <v>0</v>
      </c>
      <c r="R31" s="122">
        <v>28</v>
      </c>
      <c r="S31" s="121" t="s">
        <v>175</v>
      </c>
      <c r="T31" s="121" t="s">
        <v>175</v>
      </c>
      <c r="U31" s="121" t="s">
        <v>175</v>
      </c>
      <c r="V31" s="121" t="s">
        <v>175</v>
      </c>
      <c r="W31" s="121">
        <f t="shared" si="5"/>
        <v>19.2</v>
      </c>
      <c r="X31" s="121">
        <v>7.95</v>
      </c>
      <c r="Y31" s="124">
        <f t="shared" si="7"/>
        <v>132.20120754716982</v>
      </c>
      <c r="Z31" s="91">
        <f t="shared" si="8"/>
        <v>7.511432246998285</v>
      </c>
    </row>
    <row r="32" spans="2:26" ht="17.25" customHeight="1" thickBot="1">
      <c r="B32" s="131">
        <v>29</v>
      </c>
      <c r="C32" s="132" t="s">
        <v>165</v>
      </c>
      <c r="D32" s="133"/>
      <c r="E32" s="134">
        <v>0</v>
      </c>
      <c r="F32" s="134">
        <v>0</v>
      </c>
      <c r="G32" s="134">
        <v>0</v>
      </c>
      <c r="H32" s="134">
        <v>0</v>
      </c>
      <c r="I32" s="134">
        <v>17.85</v>
      </c>
      <c r="J32" s="134">
        <v>8.01</v>
      </c>
      <c r="K32" s="134">
        <v>18.3</v>
      </c>
      <c r="L32" s="134">
        <v>8.44</v>
      </c>
      <c r="M32" s="135">
        <f t="shared" si="0"/>
        <v>36.150000000000006</v>
      </c>
      <c r="N32" s="135">
        <f t="shared" si="1"/>
        <v>0</v>
      </c>
      <c r="O32" s="135">
        <f t="shared" si="2"/>
        <v>36.150000000000006</v>
      </c>
      <c r="P32" s="135">
        <f t="shared" si="3"/>
        <v>18.3</v>
      </c>
      <c r="Q32" s="135">
        <f t="shared" si="4"/>
        <v>0</v>
      </c>
      <c r="R32" s="136">
        <v>29</v>
      </c>
      <c r="S32" s="135" t="s">
        <v>175</v>
      </c>
      <c r="T32" s="135" t="s">
        <v>175</v>
      </c>
      <c r="U32" s="135" t="s">
        <v>175</v>
      </c>
      <c r="V32" s="135" t="s">
        <v>175</v>
      </c>
      <c r="W32" s="135">
        <f t="shared" si="5"/>
        <v>18.3</v>
      </c>
      <c r="X32" s="135">
        <v>8.01</v>
      </c>
      <c r="Y32" s="137">
        <f t="shared" si="7"/>
        <v>131.210936329588</v>
      </c>
      <c r="Z32" s="91">
        <f t="shared" si="8"/>
        <v>7.45516683690841</v>
      </c>
    </row>
    <row r="33" spans="2:26" ht="15.75" customHeight="1" hidden="1">
      <c r="B33" s="92"/>
      <c r="C33" t="s">
        <v>115</v>
      </c>
      <c r="D33" s="93"/>
      <c r="E33" s="11">
        <v>0</v>
      </c>
      <c r="F33" s="11">
        <v>0</v>
      </c>
      <c r="G33" s="11">
        <v>0</v>
      </c>
      <c r="H33" s="11">
        <v>0</v>
      </c>
      <c r="I33" s="11">
        <v>0</v>
      </c>
      <c r="J33" s="11">
        <v>0</v>
      </c>
      <c r="K33" s="11">
        <v>0</v>
      </c>
      <c r="L33" s="11">
        <v>0</v>
      </c>
      <c r="M33" s="94">
        <f t="shared" si="0"/>
        <v>0</v>
      </c>
      <c r="N33" s="94">
        <f t="shared" si="1"/>
        <v>0</v>
      </c>
      <c r="O33" s="94">
        <f t="shared" si="2"/>
        <v>0</v>
      </c>
      <c r="P33" s="94">
        <f t="shared" si="3"/>
        <v>0</v>
      </c>
      <c r="Q33" s="94">
        <f t="shared" si="4"/>
        <v>0</v>
      </c>
      <c r="R33" s="94"/>
      <c r="S33" s="94"/>
      <c r="T33" s="94"/>
      <c r="U33" s="94">
        <v>0</v>
      </c>
      <c r="V33" s="94"/>
      <c r="W33" s="94">
        <f t="shared" si="5"/>
        <v>0</v>
      </c>
      <c r="X33" s="94">
        <f t="shared" si="6"/>
        <v>0</v>
      </c>
      <c r="Y33" s="95">
        <f t="shared" si="7"/>
      </c>
      <c r="Z33" s="57">
        <f t="shared" si="8"/>
      </c>
    </row>
    <row r="34" spans="2:26" ht="15.75" customHeight="1" thickTop="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7 I4:I57 G4:G57 E4:E57">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7 J4:J57 H4:H57 F4:F57">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104" sqref="B104:AF117"/>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54" t="s">
        <v>21</v>
      </c>
      <c r="D4" s="154"/>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55" t="s">
        <v>19</v>
      </c>
      <c r="M5" s="156"/>
      <c r="N5" s="157"/>
      <c r="O5" s="1"/>
      <c r="P5" s="8"/>
      <c r="Q5" s="40"/>
      <c r="R5" s="40"/>
      <c r="S5" s="10" t="s">
        <v>22</v>
      </c>
      <c r="T5"/>
      <c r="U5" s="24"/>
      <c r="V5" s="21"/>
      <c r="W5" s="22"/>
      <c r="X5" s="13"/>
      <c r="Y5" s="13"/>
      <c r="Z5" s="13"/>
      <c r="AA5" s="22"/>
      <c r="AB5" s="13"/>
      <c r="AC5" s="13"/>
      <c r="AD5" s="22"/>
      <c r="AE5" s="153"/>
      <c r="AF5" s="153"/>
      <c r="AG5" s="153"/>
      <c r="AH5" s="22"/>
      <c r="AI5" s="22"/>
      <c r="AJ5" s="13"/>
      <c r="AK5" s="13"/>
      <c r="AL5" s="26"/>
      <c r="AN5" s="24"/>
      <c r="AO5" s="21"/>
      <c r="AP5" s="22"/>
      <c r="AQ5" s="13"/>
      <c r="AR5" s="13"/>
      <c r="AS5" s="13"/>
      <c r="AT5" s="22"/>
      <c r="AU5" s="13"/>
      <c r="AV5" s="13"/>
      <c r="AW5" s="22"/>
      <c r="AX5" s="153"/>
      <c r="AY5" s="153"/>
      <c r="AZ5" s="153"/>
      <c r="BA5" s="22"/>
      <c r="BB5" s="22"/>
      <c r="BC5" s="13"/>
      <c r="BD5" s="13"/>
      <c r="BE5" s="26"/>
      <c r="BG5" s="24"/>
      <c r="BH5" s="21"/>
      <c r="BI5" s="22"/>
      <c r="BJ5" s="13"/>
      <c r="BK5" s="13"/>
      <c r="BL5" s="13"/>
      <c r="BM5" s="22"/>
      <c r="BN5" s="13"/>
      <c r="BO5" s="13"/>
      <c r="BP5" s="22"/>
      <c r="BQ5" s="153"/>
      <c r="BR5" s="153"/>
      <c r="BS5" s="153"/>
      <c r="BT5" s="22"/>
      <c r="BU5" s="22"/>
      <c r="BV5" s="13"/>
      <c r="BW5" s="13"/>
      <c r="BX5" s="26"/>
      <c r="BZ5" s="24"/>
      <c r="CA5" s="21"/>
      <c r="CB5" s="22"/>
      <c r="CC5" s="13"/>
      <c r="CD5" s="13"/>
      <c r="CE5" s="13"/>
      <c r="CF5" s="22"/>
      <c r="CG5" s="13"/>
      <c r="CH5" s="13"/>
      <c r="CI5" s="22"/>
      <c r="CJ5" s="153"/>
      <c r="CK5" s="153"/>
      <c r="CL5" s="153"/>
      <c r="CM5" s="22"/>
      <c r="CN5" s="22"/>
      <c r="CO5" s="13"/>
      <c r="CP5" s="13"/>
      <c r="CQ5" s="26"/>
      <c r="CS5" s="24"/>
      <c r="CT5" s="21"/>
      <c r="CU5" s="22"/>
      <c r="CV5" s="13"/>
      <c r="CW5" s="13"/>
      <c r="CX5" s="13"/>
      <c r="CY5" s="22"/>
      <c r="CZ5" s="13"/>
      <c r="DA5" s="13"/>
      <c r="DB5" s="22"/>
      <c r="DC5" s="153"/>
      <c r="DD5" s="153"/>
      <c r="DE5" s="153"/>
      <c r="DF5" s="22"/>
      <c r="DG5" s="22"/>
      <c r="DH5" s="13"/>
      <c r="DI5" s="13"/>
      <c r="DJ5" s="26"/>
      <c r="DL5" s="24"/>
      <c r="DM5" s="21"/>
      <c r="DN5" s="22"/>
      <c r="DO5" s="13"/>
      <c r="DP5" s="13"/>
      <c r="DQ5" s="13"/>
      <c r="DR5" s="22"/>
      <c r="DS5" s="13"/>
      <c r="DT5" s="13"/>
      <c r="DU5" s="22"/>
      <c r="DV5" s="153"/>
      <c r="DW5" s="153"/>
      <c r="DX5" s="153"/>
      <c r="DY5" s="22"/>
      <c r="DZ5" s="22"/>
      <c r="EA5" s="13"/>
      <c r="EB5" s="13"/>
      <c r="EC5" s="26"/>
      <c r="EE5" s="24"/>
      <c r="EF5" s="21"/>
      <c r="EG5" s="22"/>
      <c r="EH5" s="13"/>
      <c r="EI5" s="13"/>
      <c r="EJ5" s="13"/>
      <c r="EK5" s="22"/>
      <c r="EL5" s="13"/>
      <c r="EM5" s="13"/>
      <c r="EN5" s="22"/>
      <c r="EO5" s="153"/>
      <c r="EP5" s="153"/>
      <c r="EQ5" s="153"/>
      <c r="ER5" s="22"/>
      <c r="ES5" s="22"/>
      <c r="ET5" s="13"/>
      <c r="EU5" s="13"/>
      <c r="EV5" s="26"/>
      <c r="EX5" s="24"/>
      <c r="EY5" s="21"/>
      <c r="EZ5" s="22"/>
      <c r="FA5" s="13"/>
      <c r="FB5" s="13"/>
      <c r="FC5" s="13"/>
      <c r="FD5" s="22"/>
      <c r="FE5" s="13"/>
      <c r="FF5" s="13"/>
      <c r="FG5" s="22"/>
      <c r="FH5" s="153"/>
      <c r="FI5" s="153"/>
      <c r="FJ5" s="153"/>
      <c r="FK5" s="22"/>
      <c r="FL5" s="22"/>
      <c r="FM5" s="13"/>
      <c r="FN5" s="13"/>
      <c r="FO5" s="26"/>
      <c r="FQ5" s="24"/>
      <c r="FR5" s="21"/>
      <c r="FS5" s="22"/>
      <c r="FT5" s="13"/>
      <c r="FU5" s="13"/>
      <c r="FV5" s="13"/>
      <c r="FW5" s="22"/>
      <c r="FX5" s="13"/>
      <c r="FY5" s="13"/>
      <c r="FZ5" s="22"/>
      <c r="GA5" s="153"/>
      <c r="GB5" s="153"/>
      <c r="GC5" s="153"/>
      <c r="GD5" s="22"/>
      <c r="GE5" s="22"/>
      <c r="GF5" s="13"/>
      <c r="GG5" s="13"/>
      <c r="GH5" s="26"/>
      <c r="GJ5" s="24"/>
      <c r="GK5" s="21"/>
      <c r="GL5" s="22"/>
      <c r="GM5" s="13"/>
      <c r="GN5" s="13"/>
      <c r="GO5" s="13"/>
      <c r="GP5" s="22"/>
      <c r="GQ5" s="13"/>
      <c r="GR5" s="13"/>
      <c r="GS5" s="22"/>
      <c r="GT5" s="153"/>
      <c r="GU5" s="153"/>
      <c r="GV5" s="153"/>
      <c r="GW5" s="22"/>
      <c r="GX5" s="22"/>
      <c r="GY5" s="13"/>
      <c r="GZ5" s="13"/>
      <c r="HA5" s="26"/>
      <c r="HC5" s="24"/>
      <c r="HD5" s="21"/>
      <c r="HE5" s="22"/>
      <c r="HF5" s="13"/>
      <c r="HG5" s="13"/>
      <c r="HH5" s="13"/>
      <c r="HI5" s="22"/>
      <c r="HJ5" s="13"/>
      <c r="HK5" s="13"/>
      <c r="HL5" s="22"/>
      <c r="HM5" s="153"/>
      <c r="HN5" s="153"/>
      <c r="HO5" s="153"/>
      <c r="HP5" s="22"/>
      <c r="HQ5" s="22"/>
      <c r="HR5" s="13"/>
      <c r="HS5" s="13"/>
      <c r="HT5" s="26"/>
      <c r="HV5" s="24"/>
      <c r="HW5" s="21"/>
      <c r="HX5" s="22"/>
      <c r="HY5" s="13"/>
      <c r="HZ5" s="13"/>
      <c r="IA5" s="13"/>
      <c r="IB5" s="22"/>
      <c r="IC5" s="13"/>
      <c r="ID5" s="13"/>
      <c r="IE5" s="22"/>
      <c r="IF5" s="153"/>
      <c r="IG5" s="153"/>
      <c r="IH5" s="153"/>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54" t="s">
        <v>48</v>
      </c>
      <c r="D9" s="154"/>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55" t="s">
        <v>19</v>
      </c>
      <c r="M10" s="156"/>
      <c r="N10" s="157"/>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54" t="s">
        <v>49</v>
      </c>
      <c r="D19" s="154"/>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55" t="s">
        <v>19</v>
      </c>
      <c r="M20" s="156"/>
      <c r="N20" s="157"/>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54" t="s">
        <v>38</v>
      </c>
      <c r="D29" s="154"/>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55" t="s">
        <v>19</v>
      </c>
      <c r="M30" s="156"/>
      <c r="N30" s="157"/>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54" t="s">
        <v>50</v>
      </c>
      <c r="D49" s="154"/>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55" t="s">
        <v>19</v>
      </c>
      <c r="M50" s="156"/>
      <c r="N50" s="157"/>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54" t="s">
        <v>54</v>
      </c>
      <c r="D159" s="154"/>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55" t="s">
        <v>19</v>
      </c>
      <c r="M160" s="156"/>
      <c r="N160" s="157"/>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54" t="s">
        <v>55</v>
      </c>
      <c r="D269" s="154"/>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55" t="s">
        <v>19</v>
      </c>
      <c r="M270" s="156"/>
      <c r="N270" s="157"/>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54" t="s">
        <v>61</v>
      </c>
      <c r="D379" s="154"/>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55" t="s">
        <v>19</v>
      </c>
      <c r="M380" s="156"/>
      <c r="N380" s="157"/>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52"/>
      <c r="D718" s="152"/>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53"/>
      <c r="M719" s="153"/>
      <c r="N719" s="153"/>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52"/>
      <c r="D778" s="152"/>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53"/>
      <c r="M779" s="153"/>
      <c r="N779" s="153"/>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52"/>
      <c r="D838" s="152"/>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53"/>
      <c r="M839" s="153"/>
      <c r="N839" s="153"/>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52"/>
      <c r="D898" s="152"/>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53"/>
      <c r="M899" s="153"/>
      <c r="N899" s="153"/>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52"/>
      <c r="D958" s="152"/>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53"/>
      <c r="M959" s="153"/>
      <c r="N959" s="153"/>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52"/>
      <c r="D1018" s="152"/>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53"/>
      <c r="M1019" s="153"/>
      <c r="N1019" s="153"/>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122</v>
      </c>
      <c r="B1" s="18"/>
      <c r="C1" s="11">
        <v>17.6</v>
      </c>
      <c r="D1" s="11">
        <v>7.73</v>
      </c>
      <c r="E1" s="11">
        <v>15.65</v>
      </c>
      <c r="F1" s="11">
        <v>8.49</v>
      </c>
      <c r="G1" s="11">
        <v>20</v>
      </c>
      <c r="H1" s="11">
        <v>8.05</v>
      </c>
      <c r="I1" s="11">
        <v>19.85</v>
      </c>
      <c r="J1" s="11">
        <v>7.39</v>
      </c>
      <c r="K1" s="17">
        <f aca="true" t="shared" si="0" ref="K1:K30">IF(((SUM(C1:J1))*100)&lt;&gt;INT((SUM(C1:J1)*100)),"Too many dec places","")</f>
      </c>
    </row>
    <row r="2" spans="1:11" ht="15">
      <c r="A2" t="s">
        <v>103</v>
      </c>
      <c r="B2" s="15"/>
      <c r="C2" s="11">
        <v>22.4</v>
      </c>
      <c r="D2" s="11">
        <v>7.1</v>
      </c>
      <c r="E2" s="11">
        <v>21.55</v>
      </c>
      <c r="F2" s="11">
        <v>6.77</v>
      </c>
      <c r="G2" s="11">
        <v>25.9</v>
      </c>
      <c r="H2" s="11">
        <v>6.2</v>
      </c>
      <c r="I2" s="11">
        <v>23.8</v>
      </c>
      <c r="J2" s="11">
        <v>6.64</v>
      </c>
      <c r="K2" s="17">
        <f t="shared" si="0"/>
      </c>
    </row>
    <row r="3" spans="1:11" ht="15">
      <c r="A3" t="s">
        <v>109</v>
      </c>
      <c r="B3" s="15"/>
      <c r="C3" s="11">
        <v>22.65</v>
      </c>
      <c r="D3" s="11">
        <v>6.36</v>
      </c>
      <c r="E3" s="11">
        <v>22.05</v>
      </c>
      <c r="F3" s="11">
        <v>6.85</v>
      </c>
      <c r="G3" s="11">
        <v>25.2</v>
      </c>
      <c r="H3" s="11">
        <v>6.32</v>
      </c>
      <c r="I3" s="11">
        <v>23.85</v>
      </c>
      <c r="J3" s="11">
        <v>6.48</v>
      </c>
      <c r="K3" s="17">
        <f t="shared" si="0"/>
      </c>
    </row>
    <row r="4" spans="1:11" ht="15">
      <c r="A4" t="s">
        <v>125</v>
      </c>
      <c r="B4" s="15"/>
      <c r="C4" s="11">
        <v>19.7</v>
      </c>
      <c r="D4" s="11">
        <v>7.6</v>
      </c>
      <c r="E4" s="11">
        <v>14.75</v>
      </c>
      <c r="F4" s="11">
        <v>8.28</v>
      </c>
      <c r="G4" s="11">
        <v>14.3</v>
      </c>
      <c r="H4" s="11">
        <v>8.32</v>
      </c>
      <c r="I4" s="11">
        <v>23.3</v>
      </c>
      <c r="J4" s="11">
        <v>6.85</v>
      </c>
      <c r="K4" s="17">
        <f t="shared" si="0"/>
      </c>
    </row>
    <row r="5" spans="1:11" ht="15">
      <c r="A5" t="s">
        <v>107</v>
      </c>
      <c r="B5" s="15"/>
      <c r="C5" s="11">
        <v>22.45</v>
      </c>
      <c r="D5" s="11">
        <v>6.5</v>
      </c>
      <c r="E5" s="11">
        <v>22</v>
      </c>
      <c r="F5" s="11">
        <v>7.02</v>
      </c>
      <c r="G5" s="11">
        <v>22.45</v>
      </c>
      <c r="H5" s="11">
        <v>6.74</v>
      </c>
      <c r="I5" s="11">
        <v>22.45</v>
      </c>
      <c r="J5" s="11">
        <v>6.6</v>
      </c>
      <c r="K5" s="17">
        <f t="shared" si="0"/>
      </c>
    </row>
    <row r="6" spans="1:11" ht="15">
      <c r="A6" t="s">
        <v>105</v>
      </c>
      <c r="B6" s="15"/>
      <c r="C6" s="11">
        <v>21.1</v>
      </c>
      <c r="D6" s="11">
        <v>7.27</v>
      </c>
      <c r="E6" s="11">
        <v>19.4</v>
      </c>
      <c r="F6" s="11">
        <v>8.09</v>
      </c>
      <c r="G6" s="11">
        <v>23.8</v>
      </c>
      <c r="H6" s="11">
        <v>6.69</v>
      </c>
      <c r="I6" s="11">
        <v>22.2</v>
      </c>
      <c r="J6" s="11">
        <v>6.7</v>
      </c>
      <c r="K6" s="17">
        <f t="shared" si="0"/>
      </c>
    </row>
    <row r="7" spans="1:11" ht="15">
      <c r="A7" t="s">
        <v>124</v>
      </c>
      <c r="B7" s="15"/>
      <c r="C7" s="11">
        <v>20.6</v>
      </c>
      <c r="D7" s="11">
        <v>6.49</v>
      </c>
      <c r="E7" s="11">
        <v>16.95</v>
      </c>
      <c r="F7" s="11">
        <v>7.84</v>
      </c>
      <c r="G7" s="11">
        <v>19.65</v>
      </c>
      <c r="H7" s="11">
        <v>7</v>
      </c>
      <c r="I7" s="11">
        <v>20.15</v>
      </c>
      <c r="J7" s="11">
        <v>6.68</v>
      </c>
      <c r="K7" s="17">
        <f t="shared" si="0"/>
      </c>
    </row>
    <row r="8" spans="1:11" ht="15">
      <c r="A8" t="s">
        <v>111</v>
      </c>
      <c r="B8" s="15"/>
      <c r="C8" s="11">
        <v>20.4</v>
      </c>
      <c r="D8" s="11">
        <v>7.22</v>
      </c>
      <c r="E8" s="11">
        <v>20.05</v>
      </c>
      <c r="F8" s="11">
        <v>7.32</v>
      </c>
      <c r="G8" s="11">
        <v>19.25</v>
      </c>
      <c r="H8" s="11">
        <v>6.99</v>
      </c>
      <c r="I8" s="11">
        <v>22.05</v>
      </c>
      <c r="J8" s="11">
        <v>7.18</v>
      </c>
      <c r="K8" s="17">
        <f t="shared" si="0"/>
      </c>
    </row>
    <row r="9" spans="1:11" ht="15">
      <c r="A9" t="s">
        <v>114</v>
      </c>
      <c r="B9" s="15"/>
      <c r="C9" s="11">
        <v>13.2</v>
      </c>
      <c r="D9" s="11">
        <v>7.38</v>
      </c>
      <c r="E9" s="11">
        <v>18.9</v>
      </c>
      <c r="F9" s="11">
        <v>7.62</v>
      </c>
      <c r="G9" s="11">
        <v>21.3</v>
      </c>
      <c r="H9" s="11">
        <v>6.87</v>
      </c>
      <c r="I9" s="11">
        <v>22.55</v>
      </c>
      <c r="J9" s="11">
        <v>7.09</v>
      </c>
      <c r="K9" s="17">
        <f t="shared" si="0"/>
      </c>
    </row>
    <row r="10" spans="1:11" ht="15">
      <c r="A10" t="s">
        <v>102</v>
      </c>
      <c r="B10" s="15"/>
      <c r="C10" s="11">
        <v>21.6</v>
      </c>
      <c r="D10" s="11">
        <v>7.75</v>
      </c>
      <c r="E10" s="11">
        <v>20</v>
      </c>
      <c r="F10" s="11">
        <v>0</v>
      </c>
      <c r="G10" s="11">
        <v>22.95</v>
      </c>
      <c r="H10" s="11">
        <v>7.27</v>
      </c>
      <c r="I10" s="11">
        <v>20.2</v>
      </c>
      <c r="J10" s="11">
        <v>7.26</v>
      </c>
      <c r="K10" s="17">
        <f t="shared" si="0"/>
      </c>
    </row>
    <row r="11" spans="1:11" ht="15">
      <c r="A11" t="s">
        <v>112</v>
      </c>
      <c r="B11" s="15"/>
      <c r="C11" s="11">
        <v>24.55</v>
      </c>
      <c r="D11" s="11">
        <v>6.65</v>
      </c>
      <c r="E11" s="11">
        <v>20.45</v>
      </c>
      <c r="F11" s="11">
        <v>7.09</v>
      </c>
      <c r="G11" s="11">
        <v>24.4</v>
      </c>
      <c r="H11" s="11">
        <v>6.47</v>
      </c>
      <c r="I11" s="11">
        <v>23.1</v>
      </c>
      <c r="J11" s="11">
        <v>6.42</v>
      </c>
      <c r="K11" s="17">
        <f t="shared" si="0"/>
      </c>
    </row>
    <row r="12" spans="1:11" ht="15">
      <c r="A12" t="s">
        <v>121</v>
      </c>
      <c r="B12" s="15"/>
      <c r="C12" s="11">
        <v>15.4</v>
      </c>
      <c r="D12" s="11">
        <v>8.75</v>
      </c>
      <c r="E12" s="11">
        <v>13.65</v>
      </c>
      <c r="F12" s="11">
        <v>9.33</v>
      </c>
      <c r="G12" s="11">
        <v>15.4</v>
      </c>
      <c r="H12" s="11">
        <v>8.31</v>
      </c>
      <c r="I12" s="11">
        <v>16.45</v>
      </c>
      <c r="J12" s="11">
        <v>8.05</v>
      </c>
      <c r="K12" s="17">
        <f t="shared" si="0"/>
      </c>
    </row>
    <row r="13" spans="1:11" ht="15">
      <c r="A13" t="s">
        <v>126</v>
      </c>
      <c r="B13" s="15"/>
      <c r="C13" s="11">
        <v>13.7</v>
      </c>
      <c r="D13" s="11">
        <v>8.4</v>
      </c>
      <c r="E13" s="11">
        <v>12.1</v>
      </c>
      <c r="F13" s="11">
        <v>9.7</v>
      </c>
      <c r="G13" s="11">
        <v>14.8</v>
      </c>
      <c r="H13" s="11">
        <v>9.33</v>
      </c>
      <c r="I13" s="11">
        <v>14.1</v>
      </c>
      <c r="J13" s="11">
        <v>9.49</v>
      </c>
      <c r="K13" s="17">
        <f t="shared" si="0"/>
      </c>
    </row>
    <row r="14" spans="1:11" ht="15">
      <c r="A14" t="s">
        <v>110</v>
      </c>
      <c r="B14" s="15"/>
      <c r="C14" s="11">
        <v>23.85</v>
      </c>
      <c r="D14" s="11">
        <v>6.68</v>
      </c>
      <c r="E14" s="11">
        <v>21.8</v>
      </c>
      <c r="F14" s="11">
        <v>7.19</v>
      </c>
      <c r="G14" s="11">
        <v>23.35</v>
      </c>
      <c r="H14" s="11">
        <v>6.68</v>
      </c>
      <c r="I14" s="11">
        <v>22.25</v>
      </c>
      <c r="J14" s="11">
        <v>7.03</v>
      </c>
      <c r="K14" s="17">
        <f t="shared" si="0"/>
      </c>
    </row>
    <row r="15" spans="1:11" ht="15">
      <c r="A15" t="s">
        <v>128</v>
      </c>
      <c r="B15" s="15"/>
      <c r="C15" s="11">
        <v>24.3</v>
      </c>
      <c r="D15" s="11">
        <v>5.82</v>
      </c>
      <c r="E15" s="11">
        <v>24.7</v>
      </c>
      <c r="F15" s="11">
        <v>6.15</v>
      </c>
      <c r="G15" s="11">
        <v>26.9</v>
      </c>
      <c r="H15" s="11">
        <v>6.01</v>
      </c>
      <c r="I15" s="11">
        <v>26.6</v>
      </c>
      <c r="J15" s="11">
        <v>6</v>
      </c>
      <c r="K15" s="17">
        <f t="shared" si="0"/>
      </c>
    </row>
    <row r="16" spans="1:11" ht="15">
      <c r="A16" t="s">
        <v>131</v>
      </c>
      <c r="B16" s="15"/>
      <c r="C16" s="11">
        <v>21.05</v>
      </c>
      <c r="D16" s="11">
        <v>7.4</v>
      </c>
      <c r="E16" s="11">
        <v>17.85</v>
      </c>
      <c r="F16" s="11">
        <v>8.54</v>
      </c>
      <c r="G16" s="11">
        <v>19.15</v>
      </c>
      <c r="H16" s="11">
        <v>0</v>
      </c>
      <c r="I16" s="11">
        <v>19.7</v>
      </c>
      <c r="J16" s="11">
        <v>7.87</v>
      </c>
      <c r="K16" s="17">
        <f t="shared" si="0"/>
      </c>
    </row>
    <row r="17" spans="1:11" ht="15">
      <c r="A17" t="s">
        <v>127</v>
      </c>
      <c r="B17" s="15"/>
      <c r="C17" s="11">
        <v>15.25</v>
      </c>
      <c r="D17" s="11">
        <v>8.85</v>
      </c>
      <c r="E17" s="11">
        <v>17.2</v>
      </c>
      <c r="F17" s="11">
        <v>8.74</v>
      </c>
      <c r="G17" s="11">
        <v>15.65</v>
      </c>
      <c r="H17" s="11">
        <v>8.17</v>
      </c>
      <c r="I17" s="11">
        <v>13.8</v>
      </c>
      <c r="J17" s="11">
        <v>9.73</v>
      </c>
      <c r="K17" s="17">
        <f t="shared" si="0"/>
      </c>
    </row>
    <row r="18" spans="1:11" ht="15">
      <c r="A18" t="s">
        <v>106</v>
      </c>
      <c r="B18" s="15"/>
      <c r="C18" s="11">
        <v>25.6</v>
      </c>
      <c r="D18" s="11">
        <v>6.74</v>
      </c>
      <c r="E18" s="11">
        <v>25.1</v>
      </c>
      <c r="F18" s="11">
        <v>6.77</v>
      </c>
      <c r="G18" s="11">
        <v>23.65</v>
      </c>
      <c r="H18" s="11">
        <v>7.04</v>
      </c>
      <c r="I18" s="11">
        <v>24.5</v>
      </c>
      <c r="J18" s="11">
        <v>6.68</v>
      </c>
      <c r="K18" s="17">
        <f t="shared" si="0"/>
      </c>
    </row>
    <row r="19" spans="1:11" ht="15">
      <c r="A19" t="s">
        <v>108</v>
      </c>
      <c r="B19" s="15"/>
      <c r="C19" s="11">
        <v>23.45</v>
      </c>
      <c r="D19" s="11">
        <v>5.55</v>
      </c>
      <c r="E19" s="11">
        <v>25.45</v>
      </c>
      <c r="F19" s="11">
        <v>5.9</v>
      </c>
      <c r="G19" s="11">
        <v>29.9</v>
      </c>
      <c r="H19" s="11">
        <v>5.47</v>
      </c>
      <c r="I19" s="11">
        <v>28.9</v>
      </c>
      <c r="J19" s="11">
        <v>5.56</v>
      </c>
      <c r="K19" s="17">
        <f t="shared" si="0"/>
      </c>
    </row>
    <row r="20" spans="1:11" ht="15">
      <c r="A20" t="s">
        <v>134</v>
      </c>
      <c r="B20" s="15"/>
      <c r="C20" s="11">
        <v>18.45</v>
      </c>
      <c r="D20" s="11">
        <v>7.12</v>
      </c>
      <c r="E20" s="11">
        <v>20.45</v>
      </c>
      <c r="F20" s="11">
        <v>6.98</v>
      </c>
      <c r="G20" s="11">
        <v>22.15</v>
      </c>
      <c r="H20" s="11">
        <v>6.8</v>
      </c>
      <c r="I20" s="11">
        <v>22.1</v>
      </c>
      <c r="J20" s="11">
        <v>6.73</v>
      </c>
      <c r="K20" s="17">
        <f t="shared" si="0"/>
      </c>
    </row>
    <row r="21" spans="1:11" ht="15">
      <c r="A21" t="s">
        <v>104</v>
      </c>
      <c r="B21" s="15"/>
      <c r="C21" s="11">
        <v>22.1</v>
      </c>
      <c r="D21" s="11">
        <v>6.85</v>
      </c>
      <c r="E21" s="11">
        <v>21.25</v>
      </c>
      <c r="F21" s="11">
        <v>7.59</v>
      </c>
      <c r="G21" s="11">
        <v>22.55</v>
      </c>
      <c r="H21" s="11">
        <v>6.67</v>
      </c>
      <c r="I21" s="11">
        <v>23</v>
      </c>
      <c r="J21" s="11">
        <v>6.77</v>
      </c>
      <c r="K21" s="17">
        <f t="shared" si="0"/>
      </c>
    </row>
    <row r="22" spans="1:11" ht="15">
      <c r="A22" t="s">
        <v>113</v>
      </c>
      <c r="B22" s="15"/>
      <c r="C22" s="11">
        <v>18.3</v>
      </c>
      <c r="D22" s="11">
        <v>7.16</v>
      </c>
      <c r="E22" s="11">
        <v>15.65</v>
      </c>
      <c r="F22" s="11">
        <v>8.78</v>
      </c>
      <c r="G22" s="11">
        <v>22.45</v>
      </c>
      <c r="H22" s="11">
        <v>6.64</v>
      </c>
      <c r="I22" s="11">
        <v>18.15</v>
      </c>
      <c r="J22" s="11">
        <v>7.92</v>
      </c>
      <c r="K22" s="17">
        <f t="shared" si="0"/>
      </c>
    </row>
    <row r="23" spans="1:11" ht="15">
      <c r="A23" t="s">
        <v>123</v>
      </c>
      <c r="B23" s="15"/>
      <c r="C23" s="11">
        <v>23.25</v>
      </c>
      <c r="D23" s="11">
        <v>6.97</v>
      </c>
      <c r="E23" s="11">
        <v>22.1</v>
      </c>
      <c r="F23" s="11">
        <v>7.44</v>
      </c>
      <c r="G23" s="11">
        <v>22.1</v>
      </c>
      <c r="H23" s="11">
        <v>7.04</v>
      </c>
      <c r="I23" s="11">
        <v>23.4</v>
      </c>
      <c r="J23" s="11">
        <v>7.11</v>
      </c>
      <c r="K23" s="17">
        <f t="shared" si="0"/>
      </c>
    </row>
    <row r="24" spans="1:11" ht="15">
      <c r="A24" t="s">
        <v>120</v>
      </c>
      <c r="B24" s="15"/>
      <c r="C24" s="11">
        <v>21.4</v>
      </c>
      <c r="D24" s="11">
        <v>7.02</v>
      </c>
      <c r="E24" s="11">
        <v>21.25</v>
      </c>
      <c r="F24" s="11">
        <v>7.05</v>
      </c>
      <c r="G24" s="11">
        <v>20.75</v>
      </c>
      <c r="H24" s="11">
        <v>6.78</v>
      </c>
      <c r="I24" s="11">
        <v>21.6</v>
      </c>
      <c r="J24" s="11">
        <v>6.84</v>
      </c>
      <c r="K24" s="17">
        <f t="shared" si="0"/>
      </c>
    </row>
    <row r="25" spans="1:11" ht="15">
      <c r="A25" t="s">
        <v>129</v>
      </c>
      <c r="B25" s="15"/>
      <c r="C25" s="11">
        <v>19.3</v>
      </c>
      <c r="D25" s="11">
        <v>7.73</v>
      </c>
      <c r="E25" s="11">
        <v>18.2</v>
      </c>
      <c r="F25" s="11">
        <v>7.83</v>
      </c>
      <c r="G25" s="11">
        <v>20.85</v>
      </c>
      <c r="H25" s="11">
        <v>7.08</v>
      </c>
      <c r="I25" s="11">
        <v>13.9</v>
      </c>
      <c r="J25" s="11">
        <v>7.67</v>
      </c>
      <c r="K25" s="17">
        <f t="shared" si="0"/>
      </c>
    </row>
    <row r="26" spans="1:11" ht="15">
      <c r="A26" t="s">
        <v>115</v>
      </c>
      <c r="B26" s="15"/>
      <c r="C26" s="11">
        <v>0</v>
      </c>
      <c r="D26" s="11">
        <v>0</v>
      </c>
      <c r="E26" s="11">
        <v>0</v>
      </c>
      <c r="F26" s="11">
        <v>0</v>
      </c>
      <c r="G26" s="11">
        <v>0</v>
      </c>
      <c r="H26" s="11">
        <v>0</v>
      </c>
      <c r="I26" s="11">
        <v>0</v>
      </c>
      <c r="J26" s="11">
        <v>0</v>
      </c>
      <c r="K26" s="17">
        <f t="shared" si="0"/>
      </c>
    </row>
    <row r="27" spans="1:11" ht="15">
      <c r="A27" t="s">
        <v>132</v>
      </c>
      <c r="B27" s="15"/>
      <c r="C27" s="11">
        <v>19</v>
      </c>
      <c r="D27" s="11">
        <v>7.95</v>
      </c>
      <c r="E27" s="11">
        <v>19.2</v>
      </c>
      <c r="F27" s="11">
        <v>8.69</v>
      </c>
      <c r="G27" s="11">
        <v>0</v>
      </c>
      <c r="H27" s="11">
        <v>0</v>
      </c>
      <c r="I27" s="11">
        <v>0</v>
      </c>
      <c r="J27" s="11">
        <v>0</v>
      </c>
      <c r="K27" s="17">
        <f t="shared" si="0"/>
      </c>
    </row>
    <row r="28" spans="1:11" ht="15">
      <c r="A28" t="s">
        <v>119</v>
      </c>
      <c r="B28" s="15"/>
      <c r="C28" s="11">
        <v>19.15</v>
      </c>
      <c r="D28" s="11">
        <v>7.65</v>
      </c>
      <c r="E28" s="11">
        <v>17.85</v>
      </c>
      <c r="F28" s="11">
        <v>8.28</v>
      </c>
      <c r="G28" s="11">
        <v>20.6</v>
      </c>
      <c r="H28" s="11">
        <v>7.08</v>
      </c>
      <c r="I28" s="11">
        <v>17.4</v>
      </c>
      <c r="J28" s="11">
        <v>7.49</v>
      </c>
      <c r="K28" s="17">
        <f t="shared" si="0"/>
      </c>
    </row>
    <row r="29" spans="1:11" ht="15">
      <c r="A29" t="s">
        <v>130</v>
      </c>
      <c r="B29" s="15"/>
      <c r="C29" s="11">
        <v>17.4</v>
      </c>
      <c r="D29" s="11">
        <v>0</v>
      </c>
      <c r="E29" s="11">
        <v>13.15</v>
      </c>
      <c r="F29" s="11">
        <v>0</v>
      </c>
      <c r="G29" s="11">
        <v>23.2</v>
      </c>
      <c r="H29" s="11">
        <v>7.44</v>
      </c>
      <c r="I29" s="11">
        <v>18.5</v>
      </c>
      <c r="J29" s="11">
        <v>8.5</v>
      </c>
      <c r="K29" s="17">
        <f t="shared" si="0"/>
      </c>
    </row>
    <row r="30" spans="1:11" ht="15">
      <c r="A30" t="s">
        <v>133</v>
      </c>
      <c r="B30" s="15"/>
      <c r="C30" s="11">
        <v>0</v>
      </c>
      <c r="D30" s="11">
        <v>0</v>
      </c>
      <c r="E30" s="11">
        <v>0</v>
      </c>
      <c r="F30" s="11">
        <v>0</v>
      </c>
      <c r="G30" s="11">
        <v>17.85</v>
      </c>
      <c r="H30" s="11">
        <v>8.01</v>
      </c>
      <c r="I30" s="11">
        <v>18.3</v>
      </c>
      <c r="J30" s="11">
        <v>8.44</v>
      </c>
      <c r="K30" s="17">
        <f t="shared" si="0"/>
      </c>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34"/>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117</v>
      </c>
      <c r="K3" s="87" t="s">
        <v>118</v>
      </c>
      <c r="L3" s="47" t="s">
        <v>1</v>
      </c>
      <c r="M3" s="47" t="s">
        <v>1</v>
      </c>
      <c r="N3" s="47" t="s">
        <v>1</v>
      </c>
      <c r="O3" s="47" t="s">
        <v>1</v>
      </c>
      <c r="P3" s="48" t="s">
        <v>2</v>
      </c>
      <c r="Q3" s="49" t="s">
        <v>4</v>
      </c>
      <c r="R3" s="49" t="s">
        <v>4</v>
      </c>
      <c r="S3" s="47" t="s">
        <v>4</v>
      </c>
      <c r="T3" s="47" t="s">
        <v>4</v>
      </c>
      <c r="U3" s="47" t="s">
        <v>3</v>
      </c>
      <c r="V3" s="48" t="s">
        <v>2</v>
      </c>
      <c r="W3" s="49" t="s">
        <v>72</v>
      </c>
      <c r="X3" s="58">
        <v>87.5833</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7" t="s">
        <v>28</v>
      </c>
      <c r="E1" s="147"/>
      <c r="F1" s="31"/>
      <c r="G1" s="147" t="s">
        <v>29</v>
      </c>
      <c r="H1" s="147"/>
    </row>
    <row r="2" spans="4:18" ht="12.75">
      <c r="D2" s="31" t="s">
        <v>30</v>
      </c>
      <c r="E2" s="31" t="s">
        <v>31</v>
      </c>
      <c r="F2" s="31"/>
      <c r="G2" s="31" t="s">
        <v>30</v>
      </c>
      <c r="H2" s="31" t="s">
        <v>31</v>
      </c>
      <c r="R2"/>
    </row>
    <row r="3" spans="4:8" ht="12.75">
      <c r="D3" s="11">
        <v>1</v>
      </c>
      <c r="E3" s="11">
        <v>50</v>
      </c>
      <c r="G3" s="11">
        <v>1</v>
      </c>
      <c r="H3" s="11">
        <v>25</v>
      </c>
    </row>
    <row r="4" spans="2:17" ht="18" customHeight="1">
      <c r="B4" s="33">
        <v>30</v>
      </c>
      <c r="C4" s="33" t="s">
        <v>51</v>
      </c>
      <c r="D4" s="43"/>
      <c r="E4" s="44"/>
      <c r="F4" s="45"/>
      <c r="G4" s="43"/>
      <c r="H4" s="45"/>
      <c r="I4" s="43"/>
      <c r="J4" s="46"/>
      <c r="K4" s="43"/>
      <c r="L4" s="45"/>
      <c r="M4" s="43"/>
      <c r="N4" s="46"/>
      <c r="O4" s="43"/>
      <c r="P4" s="45"/>
      <c r="Q4" s="43"/>
    </row>
    <row r="5" spans="1:18" ht="12.75">
      <c r="A5" s="29" t="s">
        <v>27</v>
      </c>
      <c r="B5" s="29" t="s">
        <v>20</v>
      </c>
      <c r="C5" s="148"/>
      <c r="D5" s="149"/>
      <c r="E5" s="150"/>
      <c r="G5" s="151"/>
      <c r="H5" s="149"/>
      <c r="I5" s="150"/>
      <c r="K5" s="144"/>
      <c r="L5" s="145"/>
      <c r="M5" s="146"/>
      <c r="O5" s="141" t="s">
        <v>19</v>
      </c>
      <c r="P5" s="142"/>
      <c r="Q5" s="143"/>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124</v>
      </c>
      <c r="D7" s="11">
        <v>20.6</v>
      </c>
      <c r="E7" s="11">
        <v>6.49</v>
      </c>
      <c r="F7" s="13"/>
      <c r="G7" t="s">
        <v>121</v>
      </c>
      <c r="H7" s="11">
        <v>13.65</v>
      </c>
      <c r="I7" s="11">
        <v>9.33</v>
      </c>
      <c r="J7" s="22"/>
      <c r="K7" t="s">
        <v>120</v>
      </c>
      <c r="L7" s="11">
        <v>20.75</v>
      </c>
      <c r="M7" s="11">
        <v>6.78</v>
      </c>
      <c r="N7" s="22"/>
      <c r="O7" t="s">
        <v>122</v>
      </c>
      <c r="P7" s="11">
        <v>19.85</v>
      </c>
      <c r="Q7" s="11">
        <v>7.39</v>
      </c>
      <c r="R7" s="17">
        <f>IF(((SUM(D7:Q7))*100)&lt;&gt;INT((SUM(D7:Q7)*100)),"Too many dec places","")</f>
      </c>
      <c r="S7" s="20"/>
      <c r="T7" s="20"/>
      <c r="U7" s="20"/>
      <c r="V7" s="20"/>
      <c r="W7" s="20"/>
      <c r="X7" s="20"/>
      <c r="Y7" s="20"/>
      <c r="Z7" s="20"/>
      <c r="AA7" s="20"/>
      <c r="AB7" s="20"/>
      <c r="AC7" s="20"/>
      <c r="AD7" s="20"/>
      <c r="AE7" s="20"/>
    </row>
    <row r="8" spans="1:31" ht="12.75">
      <c r="A8" s="3" t="str">
        <f aca="true" t="shared" si="0" ref="A8:A22">IF(MIN(D8,E8,H8,I8,L8:M8,P8,Q8)&gt;=0.01,"OK","")</f>
        <v>OK</v>
      </c>
      <c r="B8" s="21">
        <v>2</v>
      </c>
      <c r="C8" t="s">
        <v>122</v>
      </c>
      <c r="D8" s="11">
        <v>17.6</v>
      </c>
      <c r="E8" s="11">
        <v>7.73</v>
      </c>
      <c r="F8" s="13"/>
      <c r="G8" t="s">
        <v>124</v>
      </c>
      <c r="H8" s="11">
        <v>16.95</v>
      </c>
      <c r="I8" s="11">
        <v>7.84</v>
      </c>
      <c r="J8" s="22"/>
      <c r="K8" t="s">
        <v>121</v>
      </c>
      <c r="L8" s="11">
        <v>15.4</v>
      </c>
      <c r="M8" s="11">
        <v>8.31</v>
      </c>
      <c r="N8" s="22"/>
      <c r="O8" t="s">
        <v>120</v>
      </c>
      <c r="P8" s="11">
        <v>21.6</v>
      </c>
      <c r="Q8" s="11">
        <v>6.84</v>
      </c>
      <c r="R8" s="17">
        <f aca="true" t="shared" si="1" ref="R8:R22">IF(((SUM(D8:Q8))*100)&lt;&gt;INT((SUM(D8:Q8)*100)),"Too many dec places","")</f>
      </c>
      <c r="S8" s="20"/>
      <c r="T8" s="20"/>
      <c r="U8" s="20"/>
      <c r="V8" s="20"/>
      <c r="W8" s="20"/>
      <c r="X8" s="20"/>
      <c r="Y8" s="20"/>
      <c r="Z8" s="20"/>
      <c r="AA8" s="20"/>
      <c r="AB8" s="20"/>
      <c r="AC8" s="20"/>
      <c r="AD8" s="20"/>
      <c r="AE8" s="20"/>
    </row>
    <row r="9" spans="1:31" ht="12.75">
      <c r="A9" s="3" t="str">
        <f t="shared" si="0"/>
        <v>OK</v>
      </c>
      <c r="B9" s="21">
        <v>3</v>
      </c>
      <c r="C9" t="s">
        <v>126</v>
      </c>
      <c r="D9" s="11">
        <v>13.7</v>
      </c>
      <c r="E9" s="11">
        <v>8.4</v>
      </c>
      <c r="F9" s="13"/>
      <c r="G9" t="s">
        <v>108</v>
      </c>
      <c r="H9" s="11">
        <v>25.45</v>
      </c>
      <c r="I9" s="11">
        <v>5.9</v>
      </c>
      <c r="J9" s="22"/>
      <c r="K9" t="s">
        <v>127</v>
      </c>
      <c r="L9" s="11">
        <v>15.65</v>
      </c>
      <c r="M9" s="11">
        <v>8.17</v>
      </c>
      <c r="N9" s="22"/>
      <c r="O9" t="s">
        <v>104</v>
      </c>
      <c r="P9" s="11">
        <v>23</v>
      </c>
      <c r="Q9" s="11">
        <v>6.77</v>
      </c>
      <c r="R9" s="17">
        <f t="shared" si="1"/>
      </c>
      <c r="S9" s="20"/>
      <c r="T9" s="20"/>
      <c r="U9" s="20"/>
      <c r="V9" s="20"/>
      <c r="W9" s="20"/>
      <c r="X9" s="20"/>
      <c r="Y9" s="20"/>
      <c r="Z9" s="20"/>
      <c r="AA9" s="20"/>
      <c r="AB9" s="20"/>
      <c r="AC9" s="20"/>
      <c r="AD9" s="20"/>
      <c r="AE9" s="20"/>
    </row>
    <row r="10" spans="1:31" ht="12.75">
      <c r="A10" s="3" t="str">
        <f t="shared" si="0"/>
        <v>OK</v>
      </c>
      <c r="B10" s="21">
        <v>4</v>
      </c>
      <c r="C10" t="s">
        <v>104</v>
      </c>
      <c r="D10" s="11">
        <v>22.1</v>
      </c>
      <c r="E10" s="11">
        <v>6.85</v>
      </c>
      <c r="F10" s="13"/>
      <c r="G10" t="s">
        <v>126</v>
      </c>
      <c r="H10" s="11">
        <v>12.1</v>
      </c>
      <c r="I10" s="11">
        <v>9.7</v>
      </c>
      <c r="J10" s="22"/>
      <c r="K10" t="s">
        <v>108</v>
      </c>
      <c r="L10" s="11">
        <v>29.9</v>
      </c>
      <c r="M10" s="11">
        <v>5.47</v>
      </c>
      <c r="N10" s="22"/>
      <c r="O10" t="s">
        <v>127</v>
      </c>
      <c r="P10" s="11">
        <v>13.8</v>
      </c>
      <c r="Q10" s="11">
        <v>9.73</v>
      </c>
      <c r="R10" s="17">
        <f t="shared" si="1"/>
      </c>
      <c r="S10" s="20"/>
      <c r="T10" s="20"/>
      <c r="U10" s="20"/>
      <c r="V10" s="20"/>
      <c r="W10" s="20"/>
      <c r="X10" s="20"/>
      <c r="Y10" s="20"/>
      <c r="Z10" s="20"/>
      <c r="AA10" s="20"/>
      <c r="AB10" s="20"/>
      <c r="AC10" s="20"/>
      <c r="AD10" s="20"/>
      <c r="AE10" s="20"/>
    </row>
    <row r="11" spans="1:37" ht="12.75">
      <c r="A11" s="3" t="str">
        <f t="shared" si="0"/>
        <v>OK</v>
      </c>
      <c r="B11" s="21">
        <v>5</v>
      </c>
      <c r="C11" t="s">
        <v>114</v>
      </c>
      <c r="D11" s="11">
        <v>13.2</v>
      </c>
      <c r="E11" s="11">
        <v>7.38</v>
      </c>
      <c r="F11" s="13"/>
      <c r="G11" t="s">
        <v>107</v>
      </c>
      <c r="H11" s="11">
        <v>22</v>
      </c>
      <c r="I11" s="11">
        <v>7.02</v>
      </c>
      <c r="J11" s="22"/>
      <c r="K11" t="s">
        <v>111</v>
      </c>
      <c r="L11" s="11">
        <v>19.25</v>
      </c>
      <c r="M11" s="11">
        <v>6.99</v>
      </c>
      <c r="N11" s="22"/>
      <c r="O11" t="s">
        <v>128</v>
      </c>
      <c r="P11" s="11">
        <v>26.6</v>
      </c>
      <c r="Q11" s="11">
        <v>6</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128</v>
      </c>
      <c r="D12" s="11">
        <v>24.3</v>
      </c>
      <c r="E12" s="11">
        <v>5.82</v>
      </c>
      <c r="F12" s="13"/>
      <c r="G12" t="s">
        <v>114</v>
      </c>
      <c r="H12" s="11">
        <v>18.9</v>
      </c>
      <c r="I12" s="11">
        <v>7.62</v>
      </c>
      <c r="J12" s="22"/>
      <c r="K12" t="s">
        <v>107</v>
      </c>
      <c r="L12" s="11">
        <v>22.45</v>
      </c>
      <c r="M12" s="11">
        <v>6.74</v>
      </c>
      <c r="N12" s="22"/>
      <c r="O12" t="s">
        <v>111</v>
      </c>
      <c r="P12" s="11">
        <v>22.05</v>
      </c>
      <c r="Q12" s="11">
        <v>7.18</v>
      </c>
      <c r="R12" s="17">
        <f t="shared" si="1"/>
      </c>
      <c r="S12" s="20"/>
      <c r="T12" s="20"/>
      <c r="U12" s="20"/>
      <c r="V12" s="20"/>
      <c r="W12" s="20"/>
      <c r="X12" s="20"/>
      <c r="Y12" s="20"/>
      <c r="Z12" s="20"/>
      <c r="AA12" s="20"/>
      <c r="AB12" s="20"/>
      <c r="AC12" s="20"/>
      <c r="AD12" s="20"/>
      <c r="AE12" s="20"/>
    </row>
    <row r="13" spans="1:31" ht="12.75">
      <c r="A13" s="3" t="str">
        <f t="shared" si="0"/>
        <v>OK</v>
      </c>
      <c r="B13" s="21">
        <v>7</v>
      </c>
      <c r="C13" t="s">
        <v>112</v>
      </c>
      <c r="D13" s="11">
        <v>24.55</v>
      </c>
      <c r="E13" s="11">
        <v>6.65</v>
      </c>
      <c r="F13" s="13"/>
      <c r="G13" t="s">
        <v>125</v>
      </c>
      <c r="H13" s="11">
        <v>14.75</v>
      </c>
      <c r="I13" s="11">
        <v>8.28</v>
      </c>
      <c r="J13" s="22"/>
      <c r="K13" t="s">
        <v>124</v>
      </c>
      <c r="L13" s="11">
        <v>19.65</v>
      </c>
      <c r="M13" s="11">
        <v>7</v>
      </c>
      <c r="N13" s="22"/>
      <c r="O13" t="s">
        <v>121</v>
      </c>
      <c r="P13" s="11">
        <v>16.45</v>
      </c>
      <c r="Q13" s="11">
        <v>8.05</v>
      </c>
      <c r="R13" s="17">
        <f t="shared" si="1"/>
      </c>
      <c r="S13" s="20"/>
      <c r="T13" s="20"/>
      <c r="U13" s="20"/>
      <c r="V13" s="20"/>
      <c r="W13" s="20"/>
      <c r="X13" s="20"/>
      <c r="Y13" s="20"/>
      <c r="Z13" s="20"/>
      <c r="AA13" s="20"/>
      <c r="AB13" s="20"/>
      <c r="AC13" s="20"/>
      <c r="AD13" s="20"/>
      <c r="AE13" s="20"/>
    </row>
    <row r="14" spans="1:31" ht="12.75">
      <c r="A14" s="3" t="str">
        <f t="shared" si="0"/>
        <v>OK</v>
      </c>
      <c r="B14" s="21">
        <v>8</v>
      </c>
      <c r="C14" t="s">
        <v>121</v>
      </c>
      <c r="D14" s="11">
        <v>15.4</v>
      </c>
      <c r="E14" s="11">
        <v>8.75</v>
      </c>
      <c r="F14" s="13"/>
      <c r="G14" t="s">
        <v>112</v>
      </c>
      <c r="H14" s="11">
        <v>20.45</v>
      </c>
      <c r="I14" s="11">
        <v>7.09</v>
      </c>
      <c r="J14" s="22"/>
      <c r="K14" t="s">
        <v>125</v>
      </c>
      <c r="L14" s="11">
        <v>14.3</v>
      </c>
      <c r="M14" s="11">
        <v>8.32</v>
      </c>
      <c r="N14" s="22"/>
      <c r="O14" t="s">
        <v>124</v>
      </c>
      <c r="P14" s="11">
        <v>20.15</v>
      </c>
      <c r="Q14" s="11">
        <v>6.68</v>
      </c>
      <c r="R14" s="17">
        <f t="shared" si="1"/>
      </c>
      <c r="S14" s="20"/>
      <c r="T14" s="20"/>
      <c r="U14" s="20"/>
      <c r="V14" s="20"/>
      <c r="W14" s="20"/>
      <c r="X14" s="20"/>
      <c r="Y14" s="20"/>
      <c r="Z14" s="20"/>
      <c r="AA14" s="20"/>
      <c r="AB14" s="20"/>
      <c r="AC14" s="20"/>
      <c r="AD14" s="20"/>
      <c r="AE14" s="20"/>
    </row>
    <row r="15" spans="1:31" ht="12.75">
      <c r="A15" s="3" t="str">
        <f t="shared" si="0"/>
        <v>OK</v>
      </c>
      <c r="B15" s="21">
        <v>9</v>
      </c>
      <c r="C15" t="s">
        <v>113</v>
      </c>
      <c r="D15" s="11">
        <v>18.3</v>
      </c>
      <c r="E15" s="11">
        <v>7.16</v>
      </c>
      <c r="F15" s="13"/>
      <c r="G15" t="s">
        <v>134</v>
      </c>
      <c r="H15" s="11">
        <v>20.45</v>
      </c>
      <c r="I15" s="11">
        <v>6.98</v>
      </c>
      <c r="J15" s="22"/>
      <c r="K15" t="s">
        <v>106</v>
      </c>
      <c r="L15" s="11">
        <v>23.65</v>
      </c>
      <c r="M15" s="11">
        <v>7.04</v>
      </c>
      <c r="N15" s="22"/>
      <c r="O15" t="s">
        <v>105</v>
      </c>
      <c r="P15" s="11">
        <v>22.2</v>
      </c>
      <c r="Q15" s="11">
        <v>6.7</v>
      </c>
      <c r="R15" s="17">
        <f t="shared" si="1"/>
      </c>
      <c r="S15" s="20"/>
      <c r="T15" s="20"/>
      <c r="U15" s="20"/>
      <c r="V15" s="20"/>
      <c r="W15" s="20"/>
      <c r="X15" s="20"/>
      <c r="Y15" s="20"/>
      <c r="Z15" s="20"/>
      <c r="AA15" s="20"/>
      <c r="AB15" s="20"/>
      <c r="AC15" s="20"/>
      <c r="AD15" s="20"/>
      <c r="AE15" s="20"/>
    </row>
    <row r="16" spans="1:31" ht="12.75">
      <c r="A16" s="3" t="str">
        <f t="shared" si="0"/>
        <v>OK</v>
      </c>
      <c r="B16" s="21">
        <v>10</v>
      </c>
      <c r="C16" t="s">
        <v>105</v>
      </c>
      <c r="D16" s="11">
        <v>21.1</v>
      </c>
      <c r="E16" s="11">
        <v>7.27</v>
      </c>
      <c r="F16" s="13"/>
      <c r="G16" t="s">
        <v>113</v>
      </c>
      <c r="H16" s="11">
        <v>15.65</v>
      </c>
      <c r="I16" s="11">
        <v>8.78</v>
      </c>
      <c r="J16" s="22"/>
      <c r="K16" t="s">
        <v>134</v>
      </c>
      <c r="L16" s="11">
        <v>22.15</v>
      </c>
      <c r="M16" s="11">
        <v>6.8</v>
      </c>
      <c r="N16" s="22"/>
      <c r="O16" t="s">
        <v>106</v>
      </c>
      <c r="P16" s="11">
        <v>24.5</v>
      </c>
      <c r="Q16" s="11">
        <v>6.68</v>
      </c>
      <c r="R16" s="17">
        <f t="shared" si="1"/>
      </c>
      <c r="S16" s="20"/>
      <c r="T16" s="20"/>
      <c r="U16" s="20"/>
      <c r="V16" s="20"/>
      <c r="W16" s="20"/>
      <c r="X16" s="20"/>
      <c r="Y16" s="20"/>
      <c r="Z16" s="20"/>
      <c r="AA16" s="20"/>
      <c r="AB16" s="20"/>
      <c r="AC16" s="20"/>
      <c r="AD16" s="20"/>
      <c r="AE16" s="20"/>
    </row>
    <row r="17" spans="1:31" ht="12.75">
      <c r="A17" s="3" t="str">
        <f t="shared" si="0"/>
        <v>OK</v>
      </c>
      <c r="B17" s="21">
        <v>11</v>
      </c>
      <c r="C17" t="s">
        <v>103</v>
      </c>
      <c r="D17" s="11">
        <v>22.4</v>
      </c>
      <c r="E17" s="11">
        <v>7.1</v>
      </c>
      <c r="F17" s="13"/>
      <c r="G17" t="s">
        <v>119</v>
      </c>
      <c r="H17" s="11">
        <v>17.85</v>
      </c>
      <c r="I17" s="11">
        <v>8.28</v>
      </c>
      <c r="J17" s="22"/>
      <c r="K17" t="s">
        <v>123</v>
      </c>
      <c r="L17" s="11">
        <v>22.1</v>
      </c>
      <c r="M17" s="11">
        <v>7.04</v>
      </c>
      <c r="N17" s="22"/>
      <c r="O17" t="s">
        <v>129</v>
      </c>
      <c r="P17" s="11">
        <v>13.9</v>
      </c>
      <c r="Q17" s="11">
        <v>7.67</v>
      </c>
      <c r="R17" s="17">
        <f t="shared" si="1"/>
      </c>
      <c r="S17" s="20"/>
      <c r="T17" s="20"/>
      <c r="U17" s="20"/>
      <c r="V17" s="20"/>
      <c r="W17" s="20"/>
      <c r="X17" s="20"/>
      <c r="Y17" s="20"/>
      <c r="Z17" s="20"/>
      <c r="AA17" s="20"/>
      <c r="AB17" s="20"/>
      <c r="AC17" s="20"/>
      <c r="AD17" s="20"/>
      <c r="AE17" s="20"/>
    </row>
    <row r="18" spans="1:31" ht="12.75">
      <c r="A18" s="3" t="str">
        <f t="shared" si="0"/>
        <v>OK</v>
      </c>
      <c r="B18" s="21">
        <v>12</v>
      </c>
      <c r="C18" t="s">
        <v>129</v>
      </c>
      <c r="D18" s="11">
        <v>19.3</v>
      </c>
      <c r="E18" s="11">
        <v>7.73</v>
      </c>
      <c r="F18" s="13"/>
      <c r="G18" t="s">
        <v>103</v>
      </c>
      <c r="H18" s="11">
        <v>21.55</v>
      </c>
      <c r="I18" s="11">
        <v>6.77</v>
      </c>
      <c r="J18" s="22"/>
      <c r="K18" t="s">
        <v>119</v>
      </c>
      <c r="L18" s="11">
        <v>20.6</v>
      </c>
      <c r="M18" s="11">
        <v>7.08</v>
      </c>
      <c r="N18" s="22"/>
      <c r="O18" t="s">
        <v>123</v>
      </c>
      <c r="P18" s="11">
        <v>23.4</v>
      </c>
      <c r="Q18" s="11">
        <v>7.11</v>
      </c>
      <c r="R18" s="17">
        <f t="shared" si="1"/>
      </c>
      <c r="S18" s="20"/>
      <c r="T18" s="20"/>
      <c r="U18" s="20"/>
      <c r="V18" s="20"/>
      <c r="W18" s="20"/>
      <c r="X18" s="20"/>
      <c r="Y18" s="20"/>
      <c r="Z18" s="20"/>
      <c r="AA18" s="20"/>
      <c r="AB18" s="20"/>
      <c r="AC18" s="20"/>
      <c r="AD18" s="20"/>
      <c r="AE18" s="20"/>
    </row>
    <row r="19" spans="1:31" ht="12.75">
      <c r="A19" s="3" t="str">
        <f t="shared" si="0"/>
        <v>OK</v>
      </c>
      <c r="B19" s="21">
        <v>13</v>
      </c>
      <c r="C19" t="s">
        <v>132</v>
      </c>
      <c r="D19" s="11">
        <v>19</v>
      </c>
      <c r="E19" s="11">
        <v>7.95</v>
      </c>
      <c r="F19" s="13"/>
      <c r="G19" t="s">
        <v>110</v>
      </c>
      <c r="H19" s="11">
        <v>21.8</v>
      </c>
      <c r="I19" s="11">
        <v>7.19</v>
      </c>
      <c r="J19" s="22"/>
      <c r="K19" t="s">
        <v>133</v>
      </c>
      <c r="L19" s="11">
        <v>17.85</v>
      </c>
      <c r="M19" s="11">
        <v>8.01</v>
      </c>
      <c r="N19" s="22"/>
      <c r="O19" t="s">
        <v>109</v>
      </c>
      <c r="P19" s="11">
        <v>23.85</v>
      </c>
      <c r="Q19" s="11">
        <v>6.48</v>
      </c>
      <c r="R19" s="17">
        <f t="shared" si="1"/>
      </c>
      <c r="S19" s="20"/>
      <c r="T19" s="20"/>
      <c r="U19" s="20"/>
      <c r="V19" s="20"/>
      <c r="W19" s="20"/>
      <c r="X19" s="20"/>
      <c r="Y19" s="20"/>
      <c r="Z19" s="20"/>
      <c r="AA19" s="20"/>
      <c r="AB19" s="20"/>
      <c r="AC19" s="20"/>
      <c r="AD19" s="20"/>
      <c r="AE19" s="20"/>
    </row>
    <row r="20" spans="1:31" ht="12.75">
      <c r="A20" s="3" t="str">
        <f t="shared" si="0"/>
        <v>OK</v>
      </c>
      <c r="B20" s="21">
        <v>14</v>
      </c>
      <c r="C20" t="s">
        <v>109</v>
      </c>
      <c r="D20" s="11">
        <v>22.65</v>
      </c>
      <c r="E20" s="11">
        <v>6.36</v>
      </c>
      <c r="F20" s="13"/>
      <c r="G20" t="s">
        <v>132</v>
      </c>
      <c r="H20" s="11">
        <v>19.2</v>
      </c>
      <c r="I20" s="11">
        <v>8.69</v>
      </c>
      <c r="J20" s="22"/>
      <c r="K20" t="s">
        <v>110</v>
      </c>
      <c r="L20" s="11">
        <v>23.35</v>
      </c>
      <c r="M20" s="11">
        <v>6.68</v>
      </c>
      <c r="N20" s="22"/>
      <c r="O20" t="s">
        <v>133</v>
      </c>
      <c r="P20" s="11">
        <v>18.3</v>
      </c>
      <c r="Q20" s="11">
        <v>8.44</v>
      </c>
      <c r="R20" s="17">
        <f t="shared" si="1"/>
      </c>
      <c r="S20" s="20"/>
      <c r="T20" s="20"/>
      <c r="U20" s="20"/>
      <c r="V20" s="20"/>
      <c r="W20" s="20"/>
      <c r="X20" s="20"/>
      <c r="Y20" s="20"/>
      <c r="Z20" s="20"/>
      <c r="AA20" s="20"/>
      <c r="AB20" s="20"/>
      <c r="AC20" s="20"/>
      <c r="AD20" s="20"/>
      <c r="AE20" s="20"/>
    </row>
    <row r="21" spans="1:31" ht="12.75">
      <c r="A21" s="3">
        <f t="shared" si="0"/>
      </c>
      <c r="B21" s="21">
        <v>15</v>
      </c>
      <c r="C21" t="s">
        <v>130</v>
      </c>
      <c r="D21" s="11">
        <v>17.4</v>
      </c>
      <c r="E21" s="11">
        <v>0</v>
      </c>
      <c r="F21" s="13"/>
      <c r="G21" t="s">
        <v>102</v>
      </c>
      <c r="H21" s="11">
        <v>20</v>
      </c>
      <c r="I21" s="11">
        <v>0</v>
      </c>
      <c r="J21" s="22"/>
      <c r="K21" t="s">
        <v>131</v>
      </c>
      <c r="L21" s="11">
        <v>19.15</v>
      </c>
      <c r="M21" s="11">
        <v>0</v>
      </c>
      <c r="N21" s="22"/>
      <c r="O21" t="s">
        <v>115</v>
      </c>
      <c r="P21" s="11">
        <v>0</v>
      </c>
      <c r="Q21" s="11">
        <v>0</v>
      </c>
      <c r="R21" s="17">
        <f t="shared" si="1"/>
      </c>
      <c r="S21" s="20"/>
      <c r="T21" s="20"/>
      <c r="U21" s="20"/>
      <c r="V21" s="20"/>
      <c r="W21" s="20"/>
      <c r="X21" s="20"/>
      <c r="Y21" s="20"/>
      <c r="Z21" s="20"/>
      <c r="AA21" s="20"/>
      <c r="AB21" s="20"/>
      <c r="AC21" s="20"/>
      <c r="AD21" s="20"/>
      <c r="AE21" s="20"/>
    </row>
    <row r="22" spans="1:31" ht="12.75">
      <c r="A22" s="3">
        <f t="shared" si="0"/>
      </c>
      <c r="B22" s="21">
        <v>16</v>
      </c>
      <c r="C22" t="s">
        <v>115</v>
      </c>
      <c r="D22" s="11">
        <v>0</v>
      </c>
      <c r="E22" s="11">
        <v>0</v>
      </c>
      <c r="F22" s="13"/>
      <c r="G22" t="s">
        <v>130</v>
      </c>
      <c r="H22" s="11">
        <v>13.15</v>
      </c>
      <c r="I22" s="11">
        <v>0</v>
      </c>
      <c r="J22" s="22"/>
      <c r="K22" t="s">
        <v>102</v>
      </c>
      <c r="L22" s="11">
        <v>22.95</v>
      </c>
      <c r="M22" s="11">
        <v>7.27</v>
      </c>
      <c r="N22" s="22"/>
      <c r="O22" t="s">
        <v>131</v>
      </c>
      <c r="P22" s="11">
        <v>19.7</v>
      </c>
      <c r="Q22" s="11">
        <v>7.87</v>
      </c>
      <c r="R22" s="17">
        <f t="shared" si="1"/>
      </c>
      <c r="S22" s="20"/>
      <c r="T22" s="20"/>
      <c r="U22" s="20"/>
      <c r="V22" s="20"/>
      <c r="W22" s="20"/>
      <c r="X22" s="20"/>
      <c r="Y22" s="20"/>
      <c r="Z22" s="20"/>
      <c r="AA22" s="20"/>
      <c r="AB22" s="20"/>
      <c r="AC22" s="20"/>
      <c r="AD22" s="20"/>
      <c r="AE22" s="20"/>
    </row>
    <row r="23" spans="1:31" ht="12.75">
      <c r="A23" s="3" t="str">
        <f>IF(MIN(D23,E23,H23,I23,L23:M23,P23,Q23)&gt;=0.01,"OK","")</f>
        <v>OK</v>
      </c>
      <c r="B23" s="21">
        <v>17</v>
      </c>
      <c r="C23" t="s">
        <v>120</v>
      </c>
      <c r="D23" s="11">
        <v>21.4</v>
      </c>
      <c r="E23" s="11">
        <v>7.02</v>
      </c>
      <c r="F23" s="13"/>
      <c r="G23" t="s">
        <v>122</v>
      </c>
      <c r="H23" s="11">
        <v>15.65</v>
      </c>
      <c r="I23" s="11">
        <v>8.49</v>
      </c>
      <c r="J23" s="22"/>
      <c r="K23" t="s">
        <v>112</v>
      </c>
      <c r="L23" s="11">
        <v>24.4</v>
      </c>
      <c r="M23" s="11">
        <v>6.47</v>
      </c>
      <c r="N23" s="22"/>
      <c r="O23" t="s">
        <v>125</v>
      </c>
      <c r="P23" s="11">
        <v>23.3</v>
      </c>
      <c r="Q23" s="11">
        <v>6.85</v>
      </c>
      <c r="R23" s="17">
        <f>IF(((SUM(D23:Q23))*100)&lt;&gt;INT((SUM(D23:Q23)*100)),"Too many dec places","")</f>
      </c>
      <c r="S23" s="20"/>
      <c r="T23" s="20"/>
      <c r="U23" s="20"/>
      <c r="V23" s="20"/>
      <c r="W23" s="20"/>
      <c r="X23" s="20"/>
      <c r="Y23" s="20"/>
      <c r="Z23" s="20"/>
      <c r="AA23" s="20"/>
      <c r="AB23" s="20"/>
      <c r="AC23" s="20"/>
      <c r="AD23" s="20"/>
      <c r="AE23" s="20"/>
    </row>
    <row r="24" spans="1:31" ht="12.75">
      <c r="A24" s="3" t="str">
        <f aca="true" t="shared" si="2" ref="A24:A36">IF(MIN(D24,E24,H24,I24,L24:M24,P24,Q24)&gt;=0.01,"OK","")</f>
        <v>OK</v>
      </c>
      <c r="B24" s="21">
        <v>18</v>
      </c>
      <c r="C24" t="s">
        <v>125</v>
      </c>
      <c r="D24" s="11">
        <v>19.7</v>
      </c>
      <c r="E24" s="11">
        <v>7.6</v>
      </c>
      <c r="F24" s="13"/>
      <c r="G24" t="s">
        <v>120</v>
      </c>
      <c r="H24" s="11">
        <v>21.25</v>
      </c>
      <c r="I24" s="11">
        <v>7.05</v>
      </c>
      <c r="J24" s="22"/>
      <c r="K24" t="s">
        <v>122</v>
      </c>
      <c r="L24" s="11">
        <v>20</v>
      </c>
      <c r="M24" s="11">
        <v>8.05</v>
      </c>
      <c r="N24" s="22"/>
      <c r="O24" t="s">
        <v>112</v>
      </c>
      <c r="P24" s="11">
        <v>23.1</v>
      </c>
      <c r="Q24" s="11">
        <v>6.42</v>
      </c>
      <c r="R24" s="17">
        <f aca="true" t="shared" si="3" ref="R24:R36">IF(((SUM(D24:Q24))*100)&lt;&gt;INT((SUM(D24:Q24)*100)),"Too many dec places","")</f>
      </c>
      <c r="S24" s="20"/>
      <c r="T24" s="20"/>
      <c r="U24" s="20"/>
      <c r="V24" s="20"/>
      <c r="W24" s="20"/>
      <c r="X24" s="20"/>
      <c r="Y24" s="20"/>
      <c r="Z24" s="20"/>
      <c r="AA24" s="20"/>
      <c r="AB24" s="20"/>
      <c r="AC24" s="20"/>
      <c r="AD24" s="20"/>
      <c r="AE24" s="20"/>
    </row>
    <row r="25" spans="1:31" ht="12.75">
      <c r="A25" s="3" t="str">
        <f t="shared" si="2"/>
        <v>OK</v>
      </c>
      <c r="B25" s="21">
        <v>19</v>
      </c>
      <c r="C25" t="s">
        <v>127</v>
      </c>
      <c r="D25" s="11">
        <v>15.25</v>
      </c>
      <c r="E25" s="11">
        <v>8.85</v>
      </c>
      <c r="F25" s="13"/>
      <c r="G25" t="s">
        <v>128</v>
      </c>
      <c r="H25" s="11">
        <v>24.7</v>
      </c>
      <c r="I25" s="11">
        <v>6.15</v>
      </c>
      <c r="J25" s="22"/>
      <c r="K25" t="s">
        <v>126</v>
      </c>
      <c r="L25" s="11">
        <v>14.8</v>
      </c>
      <c r="M25" s="11">
        <v>9.33</v>
      </c>
      <c r="N25" s="22"/>
      <c r="O25" t="s">
        <v>107</v>
      </c>
      <c r="P25" s="11">
        <v>22.45</v>
      </c>
      <c r="Q25" s="11">
        <v>6.6</v>
      </c>
      <c r="R25" s="17">
        <f t="shared" si="3"/>
      </c>
      <c r="S25" s="20"/>
      <c r="T25" s="20"/>
      <c r="U25" s="20"/>
      <c r="V25" s="20"/>
      <c r="W25" s="20"/>
      <c r="X25" s="20"/>
      <c r="Y25" s="20"/>
      <c r="Z25" s="20"/>
      <c r="AA25" s="20"/>
      <c r="AB25" s="20"/>
      <c r="AC25" s="20"/>
      <c r="AD25" s="20"/>
      <c r="AE25" s="20"/>
    </row>
    <row r="26" spans="1:31" ht="12.75">
      <c r="A26" s="3" t="str">
        <f t="shared" si="2"/>
        <v>OK</v>
      </c>
      <c r="B26" s="21">
        <v>20</v>
      </c>
      <c r="C26" t="s">
        <v>107</v>
      </c>
      <c r="D26" s="11">
        <v>22.45</v>
      </c>
      <c r="E26" s="11">
        <v>6.5</v>
      </c>
      <c r="F26" s="13"/>
      <c r="G26" t="s">
        <v>127</v>
      </c>
      <c r="H26" s="11">
        <v>17.2</v>
      </c>
      <c r="I26" s="11">
        <v>8.74</v>
      </c>
      <c r="J26" s="22"/>
      <c r="K26" t="s">
        <v>128</v>
      </c>
      <c r="L26" s="11">
        <v>26.9</v>
      </c>
      <c r="M26" s="11">
        <v>6.01</v>
      </c>
      <c r="N26" s="22"/>
      <c r="O26" t="s">
        <v>126</v>
      </c>
      <c r="P26" s="11">
        <v>14.1</v>
      </c>
      <c r="Q26" s="11">
        <v>9.49</v>
      </c>
      <c r="R26" s="17">
        <f t="shared" si="3"/>
      </c>
      <c r="S26" s="20"/>
      <c r="T26" s="20"/>
      <c r="U26" s="20"/>
      <c r="V26" s="20"/>
      <c r="W26" s="20"/>
      <c r="X26" s="20"/>
      <c r="Y26" s="20"/>
      <c r="Z26" s="20"/>
      <c r="AA26" s="20"/>
      <c r="AB26" s="20"/>
      <c r="AC26" s="20"/>
      <c r="AD26" s="20"/>
      <c r="AE26" s="20"/>
    </row>
    <row r="27" spans="1:31" ht="12.75">
      <c r="A27" s="3" t="str">
        <f t="shared" si="2"/>
        <v>OK</v>
      </c>
      <c r="B27" s="21">
        <v>21</v>
      </c>
      <c r="C27" t="s">
        <v>111</v>
      </c>
      <c r="D27" s="11">
        <v>20.4</v>
      </c>
      <c r="E27" s="11">
        <v>7.22</v>
      </c>
      <c r="F27" s="13"/>
      <c r="G27" t="s">
        <v>104</v>
      </c>
      <c r="H27" s="11">
        <v>21.25</v>
      </c>
      <c r="I27" s="11">
        <v>7.59</v>
      </c>
      <c r="J27" s="22"/>
      <c r="K27" t="s">
        <v>114</v>
      </c>
      <c r="L27" s="11">
        <v>21.3</v>
      </c>
      <c r="M27" s="11">
        <v>6.87</v>
      </c>
      <c r="N27" s="22"/>
      <c r="O27" t="s">
        <v>108</v>
      </c>
      <c r="P27" s="11">
        <v>28.9</v>
      </c>
      <c r="Q27" s="11">
        <v>5.56</v>
      </c>
      <c r="R27" s="17">
        <f t="shared" si="3"/>
      </c>
      <c r="S27" s="20"/>
      <c r="T27" s="20"/>
      <c r="U27" s="20"/>
      <c r="V27" s="20"/>
      <c r="W27" s="20"/>
      <c r="X27" s="20"/>
      <c r="Y27" s="20"/>
      <c r="Z27" s="20"/>
      <c r="AA27" s="20"/>
      <c r="AB27" s="20"/>
      <c r="AC27" s="20"/>
      <c r="AD27" s="20"/>
      <c r="AE27" s="20"/>
    </row>
    <row r="28" spans="1:31" ht="12.75">
      <c r="A28" s="3" t="str">
        <f t="shared" si="2"/>
        <v>OK</v>
      </c>
      <c r="B28" s="21">
        <v>22</v>
      </c>
      <c r="C28" t="s">
        <v>108</v>
      </c>
      <c r="D28" s="11">
        <v>23.45</v>
      </c>
      <c r="E28" s="11">
        <v>5.55</v>
      </c>
      <c r="F28" s="13"/>
      <c r="G28" t="s">
        <v>111</v>
      </c>
      <c r="H28" s="11">
        <v>20.05</v>
      </c>
      <c r="I28" s="11">
        <v>7.32</v>
      </c>
      <c r="J28" s="22"/>
      <c r="K28" t="s">
        <v>104</v>
      </c>
      <c r="L28" s="11">
        <v>22.55</v>
      </c>
      <c r="M28" s="11">
        <v>6.67</v>
      </c>
      <c r="N28" s="22"/>
      <c r="O28" t="s">
        <v>114</v>
      </c>
      <c r="P28" s="11">
        <v>22.55</v>
      </c>
      <c r="Q28" s="11">
        <v>7.09</v>
      </c>
      <c r="R28" s="17">
        <f t="shared" si="3"/>
      </c>
      <c r="S28" s="20"/>
      <c r="T28" s="20"/>
      <c r="U28" s="20"/>
      <c r="V28" s="20"/>
      <c r="W28" s="20"/>
      <c r="X28" s="20"/>
      <c r="Y28" s="20"/>
      <c r="Z28" s="20"/>
      <c r="AA28" s="20"/>
      <c r="AB28" s="20"/>
      <c r="AC28" s="20"/>
      <c r="AD28" s="20"/>
      <c r="AE28" s="20"/>
    </row>
    <row r="29" spans="1:31" ht="12.75">
      <c r="A29" s="3" t="str">
        <f t="shared" si="2"/>
        <v>OK</v>
      </c>
      <c r="B29" s="21">
        <v>23</v>
      </c>
      <c r="C29" t="s">
        <v>106</v>
      </c>
      <c r="D29" s="11">
        <v>25.6</v>
      </c>
      <c r="E29" s="11">
        <v>6.74</v>
      </c>
      <c r="F29" s="13"/>
      <c r="G29" t="s">
        <v>129</v>
      </c>
      <c r="H29" s="11">
        <v>18.2</v>
      </c>
      <c r="I29" s="11">
        <v>7.83</v>
      </c>
      <c r="J29" s="22"/>
      <c r="K29" t="s">
        <v>113</v>
      </c>
      <c r="L29" s="11">
        <v>22.45</v>
      </c>
      <c r="M29" s="11">
        <v>6.64</v>
      </c>
      <c r="N29" s="22"/>
      <c r="O29" t="s">
        <v>119</v>
      </c>
      <c r="P29" s="11">
        <v>17.4</v>
      </c>
      <c r="Q29" s="11">
        <v>7.49</v>
      </c>
      <c r="R29" s="17">
        <f t="shared" si="3"/>
      </c>
      <c r="S29" s="20"/>
      <c r="T29" s="20"/>
      <c r="U29" s="20"/>
      <c r="V29" s="20"/>
      <c r="W29" s="20"/>
      <c r="X29" s="20"/>
      <c r="Y29" s="20"/>
      <c r="Z29" s="20"/>
      <c r="AA29" s="20"/>
      <c r="AB29" s="20"/>
      <c r="AC29" s="20"/>
      <c r="AD29" s="20"/>
      <c r="AE29" s="20"/>
    </row>
    <row r="30" spans="1:31" ht="12.75">
      <c r="A30" s="3" t="str">
        <f t="shared" si="2"/>
        <v>OK</v>
      </c>
      <c r="B30" s="21">
        <v>24</v>
      </c>
      <c r="C30" t="s">
        <v>119</v>
      </c>
      <c r="D30" s="11">
        <v>19.15</v>
      </c>
      <c r="E30" s="11">
        <v>7.65</v>
      </c>
      <c r="F30" s="13"/>
      <c r="G30" t="s">
        <v>106</v>
      </c>
      <c r="H30" s="11">
        <v>25.1</v>
      </c>
      <c r="I30" s="11">
        <v>6.77</v>
      </c>
      <c r="J30" s="22"/>
      <c r="K30" t="s">
        <v>129</v>
      </c>
      <c r="L30" s="11">
        <v>20.85</v>
      </c>
      <c r="M30" s="11">
        <v>7.08</v>
      </c>
      <c r="N30" s="22"/>
      <c r="O30" t="s">
        <v>113</v>
      </c>
      <c r="P30" s="11">
        <v>18.15</v>
      </c>
      <c r="Q30" s="11">
        <v>7.92</v>
      </c>
      <c r="R30" s="17">
        <f t="shared" si="3"/>
      </c>
      <c r="S30" s="20"/>
      <c r="T30" s="20"/>
      <c r="U30" s="20"/>
      <c r="V30" s="20"/>
      <c r="W30" s="20"/>
      <c r="X30" s="20"/>
      <c r="Y30" s="20"/>
      <c r="Z30" s="20"/>
      <c r="AA30" s="20"/>
      <c r="AB30" s="20"/>
      <c r="AC30" s="20"/>
      <c r="AD30" s="20"/>
      <c r="AE30" s="20"/>
    </row>
    <row r="31" spans="1:31" ht="12.75">
      <c r="A31" s="3" t="str">
        <f t="shared" si="2"/>
        <v>OK</v>
      </c>
      <c r="B31" s="21">
        <v>25</v>
      </c>
      <c r="C31" t="s">
        <v>123</v>
      </c>
      <c r="D31" s="11">
        <v>23.25</v>
      </c>
      <c r="E31" s="11">
        <v>6.97</v>
      </c>
      <c r="F31" s="13"/>
      <c r="G31" t="s">
        <v>105</v>
      </c>
      <c r="H31" s="11">
        <v>19.4</v>
      </c>
      <c r="I31" s="11">
        <v>8.09</v>
      </c>
      <c r="J31" s="22"/>
      <c r="K31" t="s">
        <v>103</v>
      </c>
      <c r="L31" s="11">
        <v>25.9</v>
      </c>
      <c r="M31" s="11">
        <v>6.2</v>
      </c>
      <c r="N31" s="22"/>
      <c r="O31" t="s">
        <v>134</v>
      </c>
      <c r="P31" s="11">
        <v>22.1</v>
      </c>
      <c r="Q31" s="11">
        <v>6.73</v>
      </c>
      <c r="R31" s="17">
        <f t="shared" si="3"/>
      </c>
      <c r="S31" s="20"/>
      <c r="T31" s="20"/>
      <c r="U31" s="20"/>
      <c r="V31" s="20"/>
      <c r="W31" s="20"/>
      <c r="X31" s="20"/>
      <c r="Y31" s="20"/>
      <c r="Z31" s="20"/>
      <c r="AA31" s="20"/>
      <c r="AB31" s="20"/>
      <c r="AC31" s="20"/>
      <c r="AD31" s="20"/>
      <c r="AE31" s="20"/>
    </row>
    <row r="32" spans="1:31" ht="12.75">
      <c r="A32" s="3" t="str">
        <f t="shared" si="2"/>
        <v>OK</v>
      </c>
      <c r="B32" s="21">
        <v>26</v>
      </c>
      <c r="C32" t="s">
        <v>134</v>
      </c>
      <c r="D32" s="11">
        <v>18.45</v>
      </c>
      <c r="E32" s="11">
        <v>7.12</v>
      </c>
      <c r="F32" s="13"/>
      <c r="G32" t="s">
        <v>123</v>
      </c>
      <c r="H32" s="11">
        <v>22.1</v>
      </c>
      <c r="I32" s="11">
        <v>7.44</v>
      </c>
      <c r="J32" s="22"/>
      <c r="K32" t="s">
        <v>105</v>
      </c>
      <c r="L32" s="11">
        <v>23.8</v>
      </c>
      <c r="M32" s="11">
        <v>6.69</v>
      </c>
      <c r="N32" s="22"/>
      <c r="O32" t="s">
        <v>103</v>
      </c>
      <c r="P32" s="11">
        <v>23.8</v>
      </c>
      <c r="Q32" s="11">
        <v>6.64</v>
      </c>
      <c r="R32" s="17">
        <f t="shared" si="3"/>
      </c>
      <c r="S32" s="20"/>
      <c r="T32" s="20"/>
      <c r="U32" s="20"/>
      <c r="V32" s="20"/>
      <c r="W32" s="20"/>
      <c r="X32" s="20"/>
      <c r="Y32" s="20"/>
      <c r="Z32" s="20"/>
      <c r="AA32" s="20"/>
      <c r="AB32" s="20"/>
      <c r="AC32" s="20"/>
      <c r="AD32" s="20"/>
      <c r="AE32" s="20"/>
    </row>
    <row r="33" spans="1:31" ht="12.75">
      <c r="A33" s="3">
        <f t="shared" si="2"/>
      </c>
      <c r="B33" s="21">
        <v>27</v>
      </c>
      <c r="C33" t="s">
        <v>133</v>
      </c>
      <c r="D33" s="11">
        <v>0</v>
      </c>
      <c r="E33" s="11">
        <v>0</v>
      </c>
      <c r="F33" s="13"/>
      <c r="G33" t="s">
        <v>115</v>
      </c>
      <c r="H33" s="11">
        <v>0</v>
      </c>
      <c r="I33" s="11">
        <v>0</v>
      </c>
      <c r="J33" s="22"/>
      <c r="K33" t="s">
        <v>132</v>
      </c>
      <c r="L33" s="11">
        <v>0</v>
      </c>
      <c r="M33" s="11">
        <v>0</v>
      </c>
      <c r="N33" s="22"/>
      <c r="O33" t="s">
        <v>102</v>
      </c>
      <c r="P33" s="11">
        <v>20.2</v>
      </c>
      <c r="Q33" s="11">
        <v>7.26</v>
      </c>
      <c r="R33" s="17">
        <f t="shared" si="3"/>
      </c>
      <c r="S33" s="20"/>
      <c r="T33" s="20"/>
      <c r="U33" s="20"/>
      <c r="V33" s="20"/>
      <c r="W33" s="20"/>
      <c r="X33" s="20"/>
      <c r="Y33" s="20"/>
      <c r="Z33" s="20"/>
      <c r="AA33" s="20"/>
      <c r="AB33" s="20"/>
      <c r="AC33" s="20"/>
      <c r="AD33" s="20"/>
      <c r="AE33" s="20"/>
    </row>
    <row r="34" spans="1:31" ht="12.75">
      <c r="A34" s="3">
        <f t="shared" si="2"/>
      </c>
      <c r="B34" s="21">
        <v>28</v>
      </c>
      <c r="C34" t="s">
        <v>102</v>
      </c>
      <c r="D34" s="11">
        <v>21.6</v>
      </c>
      <c r="E34" s="11">
        <v>7.75</v>
      </c>
      <c r="F34" s="13"/>
      <c r="G34" t="s">
        <v>133</v>
      </c>
      <c r="H34" s="11">
        <v>0</v>
      </c>
      <c r="I34" s="11">
        <v>0</v>
      </c>
      <c r="J34" s="22"/>
      <c r="K34" t="s">
        <v>115</v>
      </c>
      <c r="L34" s="11">
        <v>0</v>
      </c>
      <c r="M34" s="11">
        <v>0</v>
      </c>
      <c r="N34" s="22"/>
      <c r="O34" t="s">
        <v>132</v>
      </c>
      <c r="P34" s="11">
        <v>0</v>
      </c>
      <c r="Q34" s="11">
        <v>0</v>
      </c>
      <c r="R34" s="17">
        <f t="shared" si="3"/>
      </c>
      <c r="S34" s="20"/>
      <c r="T34" s="20"/>
      <c r="U34" s="20"/>
      <c r="V34" s="20"/>
      <c r="W34" s="20"/>
      <c r="X34" s="20"/>
      <c r="Y34" s="20"/>
      <c r="Z34" s="20"/>
      <c r="AA34" s="20"/>
      <c r="AB34" s="20"/>
      <c r="AC34" s="20"/>
      <c r="AD34" s="20"/>
      <c r="AE34" s="20"/>
    </row>
    <row r="35" spans="1:31" ht="12.75">
      <c r="A35" s="3" t="str">
        <f t="shared" si="2"/>
        <v>OK</v>
      </c>
      <c r="B35" s="21">
        <v>29</v>
      </c>
      <c r="C35" t="s">
        <v>131</v>
      </c>
      <c r="D35" s="11">
        <v>21.05</v>
      </c>
      <c r="E35" s="11">
        <v>7.4</v>
      </c>
      <c r="F35" s="13"/>
      <c r="G35" t="s">
        <v>109</v>
      </c>
      <c r="H35" s="11">
        <v>22.05</v>
      </c>
      <c r="I35" s="11">
        <v>6.85</v>
      </c>
      <c r="J35" s="22"/>
      <c r="K35" t="s">
        <v>130</v>
      </c>
      <c r="L35" s="11">
        <v>23.2</v>
      </c>
      <c r="M35" s="11">
        <v>7.44</v>
      </c>
      <c r="N35" s="22"/>
      <c r="O35" t="s">
        <v>110</v>
      </c>
      <c r="P35" s="11">
        <v>22.25</v>
      </c>
      <c r="Q35" s="11">
        <v>7.03</v>
      </c>
      <c r="R35" s="17">
        <f t="shared" si="3"/>
      </c>
      <c r="S35" s="20"/>
      <c r="T35" s="20"/>
      <c r="U35" s="20"/>
      <c r="V35" s="20"/>
      <c r="W35" s="20"/>
      <c r="X35" s="20"/>
      <c r="Y35" s="20"/>
      <c r="Z35" s="20"/>
      <c r="AA35" s="20"/>
      <c r="AB35" s="20"/>
      <c r="AC35" s="20"/>
      <c r="AD35" s="20"/>
      <c r="AE35" s="20"/>
    </row>
    <row r="36" spans="1:31" ht="12.75">
      <c r="A36" s="3" t="str">
        <f t="shared" si="2"/>
        <v>OK</v>
      </c>
      <c r="B36" s="21">
        <v>30</v>
      </c>
      <c r="C36" t="s">
        <v>110</v>
      </c>
      <c r="D36" s="11">
        <v>23.85</v>
      </c>
      <c r="E36" s="11">
        <v>6.68</v>
      </c>
      <c r="F36" s="13"/>
      <c r="G36" t="s">
        <v>131</v>
      </c>
      <c r="H36" s="11">
        <v>17.85</v>
      </c>
      <c r="I36" s="11">
        <v>8.54</v>
      </c>
      <c r="J36" s="22"/>
      <c r="K36" t="s">
        <v>109</v>
      </c>
      <c r="L36" s="11">
        <v>25.2</v>
      </c>
      <c r="M36" s="11">
        <v>6.32</v>
      </c>
      <c r="N36" s="22"/>
      <c r="O36" t="s">
        <v>130</v>
      </c>
      <c r="P36" s="11">
        <v>18.5</v>
      </c>
      <c r="Q36" s="11">
        <v>8.5</v>
      </c>
      <c r="R36" s="17">
        <f t="shared" si="3"/>
      </c>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9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9 M7:M76 I7:I76 E7:E76 Q7:Q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2011-08-26T19:04:24Z</dcterms:modified>
  <cp:category/>
  <cp:version/>
  <cp:contentType/>
  <cp:contentStatus/>
</cp:coreProperties>
</file>