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<sst xmlns="http://schemas.openxmlformats.org/spreadsheetml/2006/main" count="783" uniqueCount="113">
  <si>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</si>
  <si>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</si>
  <si>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</si>
  <si>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</si>
  <si>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</si>
  <si>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</si>
  <si>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</si>
  <si>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</si>
  <si>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</si>
  <si>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</si>
  <si>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</si>
  <si>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</si>
  <si>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</si>
  <si>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</si>
  <si>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</si>
  <si>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</si>
  <si>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</si>
  <si>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</si>
  <si>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</si>
  <si>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</si>
  <si>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</si>
  <si>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</si>
  <si>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</si>
  <si>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</si>
  <si>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</si>
  <si>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</si>
  <si>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</si>
  <si>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</si>
  <si>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</si>
  <si>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</si>
  <si>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</si>
  <si>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</si>
  <si>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</si>
  <si>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</si>
  <si>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</si>
  <si>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</si>
  <si>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</si>
  <si>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</si>
  <si>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</si>
  <si>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</si>
  <si>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</si>
  <si>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</si>
  <si>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</si>
  <si>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</si>
  <si>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</si>
  <si>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</si>
  <si>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</si>
  <si>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</si>
  <si>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</si>
  <si>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</si>
  <si>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</si>
  <si>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</si>
  <si>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</si>
  <si>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</si>
  <si>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</si>
  <si>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</si>
  <si>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</si>
  <si>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</si>
  <si>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</si>
  <si>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WHITE</t>
  </si>
  <si>
    <t>LANE</t>
  </si>
  <si>
    <t>deane</t>
  </si>
  <si>
    <t>al</t>
  </si>
  <si>
    <t>jim</t>
  </si>
  <si>
    <t>craig</t>
  </si>
  <si>
    <t>paul h</t>
  </si>
  <si>
    <t>david</t>
  </si>
  <si>
    <t>pasiro</t>
  </si>
  <si>
    <t>mike</t>
  </si>
  <si>
    <t>simon</t>
  </si>
  <si>
    <t>robin</t>
  </si>
  <si>
    <t>lee</t>
  </si>
  <si>
    <t>marc</t>
  </si>
  <si>
    <t>andy</t>
  </si>
  <si>
    <t>paul w</t>
  </si>
  <si>
    <t>palros</t>
  </si>
  <si>
    <t>clive</t>
  </si>
  <si>
    <t>roy</t>
  </si>
  <si>
    <t>tony</t>
  </si>
  <si>
    <t>john</t>
  </si>
  <si>
    <t>Spare</t>
  </si>
  <si>
    <t>lmp</t>
  </si>
  <si>
    <t>mod</t>
  </si>
  <si>
    <t>nas</t>
  </si>
  <si>
    <t>Andy Whorton</t>
  </si>
  <si>
    <t>Marc Townsend</t>
  </si>
  <si>
    <t>Deane Walpole</t>
  </si>
  <si>
    <t>Lee Taylor</t>
  </si>
  <si>
    <t>Al Wood</t>
  </si>
  <si>
    <t>Craig Homewood</t>
  </si>
  <si>
    <t>Paul Rose</t>
  </si>
  <si>
    <t>Paul Homewood</t>
  </si>
  <si>
    <t>Jim Easton</t>
  </si>
  <si>
    <t>Tony Stacey</t>
  </si>
  <si>
    <t>John Chell</t>
  </si>
  <si>
    <t>David Hannington</t>
  </si>
  <si>
    <t>Robin Cornwall</t>
  </si>
  <si>
    <t>Paul Roach</t>
  </si>
  <si>
    <t>Mike Dadson</t>
  </si>
  <si>
    <t>Clive Harland</t>
  </si>
  <si>
    <t>Simon Coombes</t>
  </si>
  <si>
    <t>Paul Whorton</t>
  </si>
  <si>
    <t>Roy Masters</t>
  </si>
  <si>
    <t>Nascar</t>
  </si>
  <si>
    <t>LMP1</t>
  </si>
  <si>
    <t>Modified</t>
  </si>
  <si>
    <t>W</t>
  </si>
  <si>
    <t>A</t>
  </si>
  <si>
    <t>B</t>
  </si>
  <si>
    <t>C</t>
  </si>
  <si>
    <t>Track length = 68'</t>
  </si>
  <si>
    <t>GRID</t>
  </si>
  <si>
    <t>Q</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</si>
</sst>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0">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sz val="7"/>
      <color indexed="9"/>
      <name val="Arial"/>
      <family val="2"/>
    </font>
    <font>
      <b/>
      <sz val="11"/>
      <color indexed="9"/>
      <name val="Arial"/>
      <family val="2"/>
    </font>
    <font>
      <sz val="11"/>
      <color indexed="8"/>
      <name val="Arial Unicode MS"/>
      <family val="2"/>
    </font>
    <font>
      <sz val="11"/>
      <name val="Arial Unicode MS"/>
      <family val="2"/>
    </font>
    <font>
      <b/>
      <sz val="11"/>
      <color indexed="10"/>
      <name val="Arial Unicode MS"/>
      <family val="2"/>
    </font>
    <font>
      <b/>
      <sz val="11"/>
      <color indexed="61"/>
      <name val="Arial Unicode MS"/>
      <family val="2"/>
    </font>
    <font>
      <b/>
      <sz val="6"/>
      <name val="Arial"/>
      <family val="2"/>
    </font>
    <font>
      <sz val="7"/>
      <color indexed="8"/>
      <name val="Arial Unicode MS"/>
      <family val="2"/>
    </font>
  </fonts>
  <fills count="12">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22"/>
        <bgColor indexed="64"/>
      </patternFill>
    </fill>
    <fill>
      <patternFill patternType="solid">
        <fgColor indexed="2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2"/>
      </left>
      <right style="thin">
        <color indexed="52"/>
      </right>
      <top style="double">
        <color indexed="12"/>
      </top>
      <bottom style="thin">
        <color indexed="52"/>
      </bottom>
    </border>
    <border>
      <left style="thin">
        <color indexed="52"/>
      </left>
      <right style="thin">
        <color indexed="52"/>
      </right>
      <top style="double">
        <color indexed="12"/>
      </top>
      <bottom style="thin">
        <color indexed="52"/>
      </bottom>
    </border>
    <border>
      <left style="thin">
        <color indexed="52"/>
      </left>
      <right style="double">
        <color indexed="12"/>
      </right>
      <top style="double">
        <color indexed="12"/>
      </top>
      <bottom style="thin">
        <color indexed="52"/>
      </bottom>
    </border>
    <border>
      <left style="double">
        <color indexed="12"/>
      </left>
      <right style="thin">
        <color indexed="52"/>
      </right>
      <top style="thin">
        <color indexed="52"/>
      </top>
      <bottom style="thin">
        <color indexed="52"/>
      </bottom>
    </border>
    <border>
      <left style="thin">
        <color indexed="52"/>
      </left>
      <right style="thin">
        <color indexed="52"/>
      </right>
      <top style="thin">
        <color indexed="52"/>
      </top>
      <bottom style="thin">
        <color indexed="52"/>
      </bottom>
    </border>
    <border>
      <left style="thin">
        <color indexed="52"/>
      </left>
      <right style="double">
        <color indexed="12"/>
      </right>
      <top style="thin">
        <color indexed="52"/>
      </top>
      <bottom style="thin">
        <color indexed="52"/>
      </bottom>
    </border>
    <border>
      <left style="double">
        <color indexed="12"/>
      </left>
      <right style="thin">
        <color indexed="52"/>
      </right>
      <top style="thin">
        <color indexed="52"/>
      </top>
      <bottom style="double">
        <color indexed="12"/>
      </bottom>
    </border>
    <border>
      <left style="thin">
        <color indexed="52"/>
      </left>
      <right style="thin">
        <color indexed="52"/>
      </right>
      <top style="thin">
        <color indexed="52"/>
      </top>
      <bottom style="double">
        <color indexed="12"/>
      </bottom>
    </border>
    <border>
      <left style="thin">
        <color indexed="52"/>
      </left>
      <right style="double">
        <color indexed="12"/>
      </right>
      <top style="thin">
        <color indexed="52"/>
      </top>
      <bottom style="double">
        <color indexed="12"/>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1" fillId="5" borderId="22" xfId="0" applyFont="1" applyFill="1" applyBorder="1" applyAlignment="1" applyProtection="1">
      <alignment/>
      <protection/>
    </xf>
    <xf numFmtId="0" fontId="2" fillId="5" borderId="23" xfId="0" applyFont="1" applyFill="1" applyBorder="1" applyAlignment="1" applyProtection="1">
      <alignment horizontal="center"/>
      <protection/>
    </xf>
    <xf numFmtId="0" fontId="14" fillId="7" borderId="23" xfId="0" applyFont="1" applyFill="1" applyBorder="1" applyAlignment="1" applyProtection="1">
      <alignment horizontal="center"/>
      <protection/>
    </xf>
    <xf numFmtId="0" fontId="14" fillId="8" borderId="23"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3" fillId="5" borderId="23" xfId="0" applyFont="1" applyFill="1" applyBorder="1" applyAlignment="1" applyProtection="1">
      <alignment horizontal="center"/>
      <protection/>
    </xf>
    <xf numFmtId="0" fontId="3" fillId="0" borderId="23" xfId="0" applyFont="1" applyFill="1" applyBorder="1" applyAlignment="1" applyProtection="1">
      <alignment horizontal="center"/>
      <protection/>
    </xf>
    <xf numFmtId="0" fontId="4" fillId="5" borderId="23" xfId="0" applyFont="1" applyFill="1" applyBorder="1" applyAlignment="1" applyProtection="1">
      <alignment horizontal="center"/>
      <protection/>
    </xf>
    <xf numFmtId="0" fontId="22" fillId="5" borderId="24" xfId="0" applyFont="1" applyFill="1" applyBorder="1" applyAlignment="1" applyProtection="1">
      <alignment horizontal="center"/>
      <protection/>
    </xf>
    <xf numFmtId="0" fontId="6" fillId="5" borderId="25" xfId="0" applyFont="1" applyFill="1" applyBorder="1" applyAlignment="1" applyProtection="1">
      <alignment horizontal="left"/>
      <protection/>
    </xf>
    <xf numFmtId="0" fontId="2" fillId="5" borderId="26" xfId="0" applyFont="1" applyFill="1" applyBorder="1" applyAlignment="1" applyProtection="1">
      <alignment horizontal="center"/>
      <protection/>
    </xf>
    <xf numFmtId="0" fontId="6" fillId="5" borderId="26" xfId="0" applyFont="1" applyFill="1" applyBorder="1" applyAlignment="1" applyProtection="1">
      <alignment horizontal="center"/>
      <protection/>
    </xf>
    <xf numFmtId="0" fontId="7" fillId="7" borderId="26" xfId="0" applyFont="1" applyFill="1" applyBorder="1" applyAlignment="1" applyProtection="1">
      <alignment horizontal="center"/>
      <protection/>
    </xf>
    <xf numFmtId="0" fontId="8" fillId="8" borderId="26" xfId="0" applyFont="1" applyFill="1" applyBorder="1" applyAlignment="1" applyProtection="1">
      <alignment horizontal="center"/>
      <protection/>
    </xf>
    <xf numFmtId="0" fontId="23" fillId="4" borderId="26" xfId="0" applyFont="1" applyFill="1" applyBorder="1" applyAlignment="1" applyProtection="1">
      <alignment horizontal="center"/>
      <protection/>
    </xf>
    <xf numFmtId="0" fontId="7" fillId="6" borderId="26" xfId="0" applyFont="1" applyFill="1" applyBorder="1" applyAlignment="1" applyProtection="1">
      <alignment horizontal="center"/>
      <protection/>
    </xf>
    <xf numFmtId="0" fontId="6" fillId="5" borderId="26" xfId="0" applyFont="1" applyFill="1" applyBorder="1" applyAlignment="1" applyProtection="1">
      <alignment horizontal="center" wrapText="1"/>
      <protection/>
    </xf>
    <xf numFmtId="0" fontId="9" fillId="5" borderId="26" xfId="0" applyFont="1" applyFill="1" applyBorder="1" applyAlignment="1" applyProtection="1">
      <alignment horizontal="center" wrapText="1"/>
      <protection/>
    </xf>
    <xf numFmtId="0" fontId="10" fillId="5" borderId="26" xfId="0" applyFont="1" applyFill="1" applyBorder="1" applyAlignment="1" applyProtection="1">
      <alignment horizontal="center" wrapText="1"/>
      <protection/>
    </xf>
    <xf numFmtId="0" fontId="6" fillId="5" borderId="27" xfId="0" applyFont="1" applyFill="1" applyBorder="1" applyAlignment="1" applyProtection="1">
      <alignment horizontal="center" vertical="center" wrapText="1"/>
      <protection/>
    </xf>
    <xf numFmtId="0" fontId="25" fillId="5" borderId="25" xfId="0" applyFont="1" applyFill="1" applyBorder="1" applyAlignment="1" applyProtection="1">
      <alignment horizontal="center"/>
      <protection/>
    </xf>
    <xf numFmtId="0" fontId="25" fillId="0" borderId="26" xfId="0" applyFont="1" applyBorder="1" applyAlignment="1">
      <alignment/>
    </xf>
    <xf numFmtId="0" fontId="25" fillId="5" borderId="26" xfId="0" applyFont="1" applyFill="1" applyBorder="1" applyAlignment="1" applyProtection="1">
      <alignment horizontal="center"/>
      <protection locked="0"/>
    </xf>
    <xf numFmtId="2" fontId="25" fillId="0" borderId="26" xfId="0" applyNumberFormat="1" applyFont="1" applyBorder="1" applyAlignment="1" applyProtection="1">
      <alignment horizontal="center"/>
      <protection locked="0"/>
    </xf>
    <xf numFmtId="2" fontId="27" fillId="0" borderId="26" xfId="0" applyNumberFormat="1" applyFont="1" applyBorder="1" applyAlignment="1" applyProtection="1">
      <alignment horizontal="center"/>
      <protection locked="0"/>
    </xf>
    <xf numFmtId="2" fontId="26" fillId="0" borderId="26" xfId="0" applyNumberFormat="1" applyFont="1" applyBorder="1" applyAlignment="1" applyProtection="1">
      <alignment horizontal="center"/>
      <protection locked="0"/>
    </xf>
    <xf numFmtId="2" fontId="24" fillId="5" borderId="26" xfId="0" applyNumberFormat="1" applyFont="1" applyFill="1" applyBorder="1" applyAlignment="1" applyProtection="1">
      <alignment horizontal="center"/>
      <protection/>
    </xf>
    <xf numFmtId="2" fontId="25" fillId="6" borderId="27" xfId="0" applyNumberFormat="1" applyFont="1" applyFill="1" applyBorder="1" applyAlignment="1" applyProtection="1">
      <alignment horizontal="center"/>
      <protection/>
    </xf>
    <xf numFmtId="0" fontId="25" fillId="5" borderId="28" xfId="0" applyFont="1" applyFill="1" applyBorder="1" applyAlignment="1" applyProtection="1">
      <alignment horizontal="center"/>
      <protection/>
    </xf>
    <xf numFmtId="0" fontId="25" fillId="0" borderId="29" xfId="0" applyFont="1" applyBorder="1" applyAlignment="1">
      <alignment/>
    </xf>
    <xf numFmtId="0" fontId="25" fillId="5" borderId="29" xfId="0" applyFont="1" applyFill="1" applyBorder="1" applyAlignment="1" applyProtection="1">
      <alignment horizontal="center"/>
      <protection locked="0"/>
    </xf>
    <xf numFmtId="2" fontId="25" fillId="0" borderId="29" xfId="0" applyNumberFormat="1" applyFont="1" applyBorder="1" applyAlignment="1" applyProtection="1">
      <alignment horizontal="center"/>
      <protection locked="0"/>
    </xf>
    <xf numFmtId="2" fontId="24" fillId="5" borderId="29" xfId="0" applyNumberFormat="1" applyFont="1" applyFill="1" applyBorder="1" applyAlignment="1" applyProtection="1">
      <alignment horizontal="center"/>
      <protection/>
    </xf>
    <xf numFmtId="2" fontId="25" fillId="6" borderId="30" xfId="0" applyNumberFormat="1" applyFont="1" applyFill="1" applyBorder="1" applyAlignment="1" applyProtection="1">
      <alignment horizontal="center"/>
      <protection/>
    </xf>
    <xf numFmtId="0" fontId="28" fillId="6" borderId="23" xfId="0" applyFont="1" applyFill="1" applyBorder="1" applyAlignment="1" applyProtection="1">
      <alignment horizontal="center"/>
      <protection/>
    </xf>
    <xf numFmtId="2" fontId="29" fillId="5" borderId="26" xfId="0" applyNumberFormat="1" applyFont="1" applyFill="1" applyBorder="1" applyAlignment="1" applyProtection="1">
      <alignment horizontal="center"/>
      <protection/>
    </xf>
    <xf numFmtId="2" fontId="29" fillId="8" borderId="26" xfId="0" applyNumberFormat="1" applyFont="1" applyFill="1" applyBorder="1" applyAlignment="1" applyProtection="1">
      <alignment horizontal="center"/>
      <protection/>
    </xf>
    <xf numFmtId="2" fontId="29" fillId="9" borderId="26" xfId="0" applyNumberFormat="1" applyFont="1" applyFill="1" applyBorder="1" applyAlignment="1" applyProtection="1">
      <alignment horizontal="center"/>
      <protection/>
    </xf>
    <xf numFmtId="2" fontId="29" fillId="7" borderId="26" xfId="0" applyNumberFormat="1" applyFont="1" applyFill="1" applyBorder="1" applyAlignment="1" applyProtection="1">
      <alignment horizontal="center"/>
      <protection/>
    </xf>
    <xf numFmtId="2" fontId="29" fillId="8" borderId="29" xfId="0" applyNumberFormat="1" applyFont="1" applyFill="1" applyBorder="1" applyAlignment="1" applyProtection="1">
      <alignment horizontal="center"/>
      <protection/>
    </xf>
    <xf numFmtId="2" fontId="26" fillId="10" borderId="26" xfId="0" applyNumberFormat="1" applyFont="1" applyFill="1" applyBorder="1" applyAlignment="1" applyProtection="1">
      <alignment horizontal="center"/>
      <protection locked="0"/>
    </xf>
    <xf numFmtId="2" fontId="27" fillId="10" borderId="26" xfId="0" applyNumberFormat="1" applyFont="1" applyFill="1" applyBorder="1" applyAlignment="1" applyProtection="1">
      <alignment horizontal="center"/>
      <protection locked="0"/>
    </xf>
    <xf numFmtId="2" fontId="26" fillId="11" borderId="26" xfId="0" applyNumberFormat="1" applyFont="1" applyFill="1" applyBorder="1" applyAlignment="1" applyProtection="1">
      <alignment horizontal="center"/>
      <protection/>
    </xf>
    <xf numFmtId="2" fontId="26" fillId="5" borderId="26" xfId="0" applyNumberFormat="1" applyFont="1" applyFill="1" applyBorder="1" applyAlignment="1" applyProtection="1">
      <alignment horizontal="center"/>
      <protection/>
    </xf>
    <xf numFmtId="0" fontId="14" fillId="6"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2" fontId="14" fillId="0" borderId="0" xfId="0" applyNumberFormat="1" applyFont="1" applyAlignment="1" applyProtection="1">
      <alignment horizontal="center"/>
      <protection/>
    </xf>
    <xf numFmtId="0" fontId="24" fillId="5" borderId="26" xfId="0" applyNumberFormat="1" applyFont="1" applyFill="1" applyBorder="1" applyAlignment="1" applyProtection="1">
      <alignment horizontal="center"/>
      <protection/>
    </xf>
    <xf numFmtId="0" fontId="24" fillId="5" borderId="29" xfId="0" applyNumberFormat="1" applyFont="1" applyFill="1" applyBorder="1" applyAlignment="1" applyProtection="1">
      <alignment horizontal="center"/>
      <protection/>
    </xf>
    <xf numFmtId="0" fontId="26" fillId="5" borderId="26"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3">
    <tabColor indexed="11"/>
  </sheetPr>
  <dimension ref="A1:AJ147"/>
  <sheetViews>
    <sheetView workbookViewId="0" topLeftCell="A1">
      <pane ySplit="3" topLeftCell="BM4" activePane="bottomLeft" state="frozen"/>
      <selection pane="topLeft" activeCell="A1" sqref="A1"/>
      <selection pane="bottomLeft" activeCell="Q2" sqref="Q2"/>
    </sheetView>
  </sheetViews>
  <sheetFormatPr defaultColWidth="9.140625" defaultRowHeight="12.75"/>
  <cols>
    <col min="1" max="1" width="5.421875" style="29" customWidth="1"/>
    <col min="2" max="2" width="9.140625" style="30" customWidth="1"/>
    <col min="3" max="4" width="7.7109375" style="32" customWidth="1"/>
    <col min="5" max="5" width="1.28515625" style="32" customWidth="1"/>
    <col min="6" max="6" width="9.140625" style="30" customWidth="1"/>
    <col min="7" max="8" width="7.7109375" style="32" customWidth="1"/>
    <col min="9" max="9" width="1.28515625" style="30" customWidth="1"/>
    <col min="10" max="10" width="9.140625" style="30" customWidth="1"/>
    <col min="11" max="12" width="7.7109375" style="32" customWidth="1"/>
    <col min="13" max="13" width="1.28515625" style="30" customWidth="1"/>
    <col min="14" max="14" width="9.140625" style="30" customWidth="1"/>
    <col min="15" max="16" width="7.7109375" style="32" customWidth="1"/>
    <col min="17" max="17" width="18.7109375" style="30" customWidth="1"/>
    <col min="18" max="18" width="15.28125" style="14" customWidth="1"/>
    <col min="19" max="16384" width="9.140625" style="14" customWidth="1"/>
  </cols>
  <sheetData>
    <row r="1" spans="1:16" ht="18" customHeight="1">
      <c r="A1" s="33">
        <v>20</v>
      </c>
      <c r="B1" s="33" t="s">
        <v>39</v>
      </c>
      <c r="C1" s="41"/>
      <c r="D1" s="42"/>
      <c r="E1" s="43"/>
      <c r="F1" s="41"/>
      <c r="G1" s="43"/>
      <c r="H1" s="41"/>
      <c r="I1" s="44"/>
      <c r="J1" s="41"/>
      <c r="K1" s="43"/>
      <c r="L1" s="41"/>
      <c r="M1" s="44"/>
      <c r="N1" s="41"/>
      <c r="O1" s="43"/>
      <c r="P1" s="41"/>
    </row>
    <row r="2" spans="1:17" ht="12.75">
      <c r="A2" s="29" t="s">
        <v>20</v>
      </c>
      <c r="B2" s="133"/>
      <c r="C2" s="134"/>
      <c r="D2" s="135"/>
      <c r="F2" s="136"/>
      <c r="G2" s="134"/>
      <c r="H2" s="135"/>
      <c r="J2" s="130"/>
      <c r="K2" s="131"/>
      <c r="L2" s="132"/>
      <c r="N2" s="127" t="s">
        <v>19</v>
      </c>
      <c r="O2" s="128"/>
      <c r="P2" s="129"/>
      <c r="Q2" s="29"/>
    </row>
    <row r="3" spans="2:16" ht="12.75">
      <c r="B3" s="30" t="s">
        <v>26</v>
      </c>
      <c r="C3" s="32" t="s">
        <v>3</v>
      </c>
      <c r="D3" s="32" t="s">
        <v>16</v>
      </c>
      <c r="F3" s="30" t="s">
        <v>26</v>
      </c>
      <c r="G3" s="32" t="s">
        <v>3</v>
      </c>
      <c r="H3" s="32" t="s">
        <v>16</v>
      </c>
      <c r="I3" s="32"/>
      <c r="J3" s="30" t="s">
        <v>26</v>
      </c>
      <c r="K3" s="32" t="s">
        <v>3</v>
      </c>
      <c r="L3" s="32" t="s">
        <v>16</v>
      </c>
      <c r="M3" s="32"/>
      <c r="N3" s="30" t="s">
        <v>26</v>
      </c>
      <c r="O3" s="32" t="s">
        <v>3</v>
      </c>
      <c r="P3" s="32" t="s">
        <v>16</v>
      </c>
    </row>
    <row r="4" spans="1:30" ht="12.75">
      <c r="A4" s="21">
        <v>1</v>
      </c>
      <c r="B4" t="s">
        <v>79</v>
      </c>
      <c r="C4" s="11">
        <v>28.85</v>
      </c>
      <c r="D4" s="11">
        <v>5.36</v>
      </c>
      <c r="E4" s="13"/>
      <c r="F4" t="s">
        <v>69</v>
      </c>
      <c r="G4" s="11">
        <v>28.9</v>
      </c>
      <c r="H4" s="11">
        <v>5.22</v>
      </c>
      <c r="I4" s="22"/>
      <c r="J4" t="s">
        <v>62</v>
      </c>
      <c r="K4" s="11">
        <v>28.05</v>
      </c>
      <c r="L4" s="11">
        <v>5.46</v>
      </c>
      <c r="M4" s="22"/>
      <c r="N4" t="s">
        <v>66</v>
      </c>
      <c r="O4" s="11">
        <v>33.45</v>
      </c>
      <c r="P4" s="11">
        <v>5.04</v>
      </c>
      <c r="Q4" s="17">
        <f>IF(((SUM(C4:P4))*100)&lt;&gt;INT((SUM(C4:P4)*100)),"Too many dec places","")</f>
      </c>
      <c r="R4" s="20"/>
      <c r="S4" s="20"/>
      <c r="T4" s="20"/>
      <c r="U4" s="20"/>
      <c r="V4" s="20"/>
      <c r="W4" s="20"/>
      <c r="X4" s="20"/>
      <c r="Y4" s="20"/>
      <c r="Z4" s="20"/>
      <c r="AA4" s="20"/>
      <c r="AB4" s="20"/>
      <c r="AC4" s="20"/>
      <c r="AD4" s="20"/>
    </row>
    <row r="5" spans="1:30" ht="12.75">
      <c r="A5" s="21">
        <v>2</v>
      </c>
      <c r="B5" t="s">
        <v>66</v>
      </c>
      <c r="C5" s="11">
        <v>32.1</v>
      </c>
      <c r="D5" s="11">
        <v>4.58</v>
      </c>
      <c r="E5" s="13"/>
      <c r="F5" t="s">
        <v>79</v>
      </c>
      <c r="G5" s="11">
        <v>26.7</v>
      </c>
      <c r="H5" s="11">
        <v>5.46</v>
      </c>
      <c r="I5" s="22"/>
      <c r="J5" t="s">
        <v>69</v>
      </c>
      <c r="K5" s="11">
        <v>27.4</v>
      </c>
      <c r="L5" s="11">
        <v>5.14</v>
      </c>
      <c r="M5" s="22"/>
      <c r="N5" t="s">
        <v>62</v>
      </c>
      <c r="O5" s="11">
        <v>26.7</v>
      </c>
      <c r="P5" s="11">
        <v>5.88</v>
      </c>
      <c r="Q5" s="17">
        <f aca="true" t="shared" si="0" ref="Q5:Q13">IF(((SUM(C5:P5))*100)&lt;&gt;INT((SUM(C5:P5)*100)),"Too many dec places","")</f>
      </c>
      <c r="R5" s="20"/>
      <c r="S5" s="20"/>
      <c r="T5" s="20"/>
      <c r="U5" s="20"/>
      <c r="V5" s="20"/>
      <c r="W5" s="20"/>
      <c r="X5" s="20"/>
      <c r="Y5" s="20"/>
      <c r="Z5" s="20"/>
      <c r="AA5" s="20"/>
      <c r="AB5" s="20"/>
      <c r="AC5" s="20"/>
      <c r="AD5" s="20"/>
    </row>
    <row r="6" spans="1:30" ht="12.75">
      <c r="A6" s="21">
        <v>3</v>
      </c>
      <c r="B6" t="s">
        <v>70</v>
      </c>
      <c r="C6" s="11">
        <v>35.1</v>
      </c>
      <c r="D6" s="11">
        <v>4.79</v>
      </c>
      <c r="E6" s="13"/>
      <c r="F6" t="s">
        <v>76</v>
      </c>
      <c r="G6" s="11">
        <v>24.4</v>
      </c>
      <c r="H6" s="11">
        <v>5.99</v>
      </c>
      <c r="I6" s="22"/>
      <c r="J6" t="s">
        <v>72</v>
      </c>
      <c r="K6" s="11">
        <v>30.3</v>
      </c>
      <c r="L6" s="11">
        <v>5.17</v>
      </c>
      <c r="M6" s="22"/>
      <c r="N6" t="s">
        <v>64</v>
      </c>
      <c r="O6" s="11">
        <v>23.65</v>
      </c>
      <c r="P6" s="11">
        <v>5.47</v>
      </c>
      <c r="Q6" s="17">
        <f t="shared" si="0"/>
      </c>
      <c r="R6" s="20"/>
      <c r="S6" s="20"/>
      <c r="T6" s="20"/>
      <c r="U6" s="20"/>
      <c r="V6" s="20"/>
      <c r="W6" s="20"/>
      <c r="X6" s="20"/>
      <c r="Y6" s="20"/>
      <c r="Z6" s="20"/>
      <c r="AA6" s="20"/>
      <c r="AB6" s="20"/>
      <c r="AC6" s="20"/>
      <c r="AD6" s="20"/>
    </row>
    <row r="7" spans="1:30" ht="12.75">
      <c r="A7" s="21">
        <v>4</v>
      </c>
      <c r="B7" t="s">
        <v>64</v>
      </c>
      <c r="C7" s="11">
        <v>28.2</v>
      </c>
      <c r="D7" s="11">
        <v>5.12</v>
      </c>
      <c r="E7" s="13"/>
      <c r="F7" t="s">
        <v>70</v>
      </c>
      <c r="G7" s="11">
        <v>27.3</v>
      </c>
      <c r="H7" s="11">
        <v>5.14</v>
      </c>
      <c r="I7" s="22"/>
      <c r="J7" t="s">
        <v>76</v>
      </c>
      <c r="K7" s="11">
        <v>28.7</v>
      </c>
      <c r="L7" s="11">
        <v>5.3</v>
      </c>
      <c r="M7" s="22"/>
      <c r="N7" t="s">
        <v>72</v>
      </c>
      <c r="O7" s="11">
        <v>29</v>
      </c>
      <c r="P7" s="11">
        <v>5.09</v>
      </c>
      <c r="Q7" s="17">
        <f t="shared" si="0"/>
      </c>
      <c r="R7" s="20"/>
      <c r="S7" s="20"/>
      <c r="T7" s="20"/>
      <c r="U7" s="20"/>
      <c r="V7" s="20"/>
      <c r="W7" s="20"/>
      <c r="X7" s="20"/>
      <c r="Y7" s="20"/>
      <c r="Z7" s="20"/>
      <c r="AA7" s="20"/>
      <c r="AB7" s="20"/>
      <c r="AC7" s="20"/>
      <c r="AD7" s="20"/>
    </row>
    <row r="8" spans="1:36" ht="12.75">
      <c r="A8" s="21">
        <v>5</v>
      </c>
      <c r="B8" t="s">
        <v>63</v>
      </c>
      <c r="C8" s="11">
        <v>33</v>
      </c>
      <c r="D8" s="11">
        <v>4.79</v>
      </c>
      <c r="E8" s="13"/>
      <c r="F8" t="s">
        <v>71</v>
      </c>
      <c r="G8" s="11">
        <v>25.7</v>
      </c>
      <c r="H8" s="11">
        <v>5.93</v>
      </c>
      <c r="I8" s="22"/>
      <c r="J8" t="s">
        <v>67</v>
      </c>
      <c r="K8" s="11">
        <v>30.7</v>
      </c>
      <c r="L8" s="11">
        <v>5.24</v>
      </c>
      <c r="M8" s="22"/>
      <c r="N8" t="s">
        <v>68</v>
      </c>
      <c r="O8" s="11">
        <v>27.25</v>
      </c>
      <c r="P8" s="11">
        <v>5.44</v>
      </c>
      <c r="Q8" s="17">
        <f t="shared" si="0"/>
      </c>
      <c r="R8" s="20"/>
      <c r="S8" s="20"/>
      <c r="T8" s="20"/>
      <c r="U8" s="20"/>
      <c r="V8" s="20"/>
      <c r="W8" s="20"/>
      <c r="X8" s="20"/>
      <c r="Y8" s="20"/>
      <c r="Z8" s="20"/>
      <c r="AA8" s="20"/>
      <c r="AB8" s="20"/>
      <c r="AC8" s="20"/>
      <c r="AD8" s="20"/>
      <c r="AE8" s="34"/>
      <c r="AF8" s="34"/>
      <c r="AG8" s="34"/>
      <c r="AH8" s="34"/>
      <c r="AI8" s="34"/>
      <c r="AJ8" s="34"/>
    </row>
    <row r="9" spans="1:30" ht="12.75">
      <c r="A9" s="21">
        <v>6</v>
      </c>
      <c r="B9" t="s">
        <v>68</v>
      </c>
      <c r="C9" s="11">
        <v>32.95</v>
      </c>
      <c r="D9" s="11">
        <v>4.83</v>
      </c>
      <c r="E9" s="13"/>
      <c r="F9" t="s">
        <v>63</v>
      </c>
      <c r="G9" s="11">
        <v>29.55</v>
      </c>
      <c r="H9" s="11">
        <v>5.1</v>
      </c>
      <c r="I9" s="22"/>
      <c r="J9" t="s">
        <v>71</v>
      </c>
      <c r="K9" s="11">
        <v>27.85</v>
      </c>
      <c r="L9" s="11">
        <v>5.56</v>
      </c>
      <c r="M9" s="22"/>
      <c r="N9" t="s">
        <v>67</v>
      </c>
      <c r="O9" s="11">
        <v>27.7</v>
      </c>
      <c r="P9" s="11">
        <v>6.57</v>
      </c>
      <c r="Q9" s="17">
        <f t="shared" si="0"/>
      </c>
      <c r="R9" s="20"/>
      <c r="S9" s="20"/>
      <c r="T9" s="20"/>
      <c r="U9" s="20"/>
      <c r="V9" s="20"/>
      <c r="W9" s="20"/>
      <c r="X9" s="20"/>
      <c r="Y9" s="20"/>
      <c r="Z9" s="20"/>
      <c r="AA9" s="20"/>
      <c r="AB9" s="20"/>
      <c r="AC9" s="20"/>
      <c r="AD9" s="20"/>
    </row>
    <row r="10" spans="1:30" ht="12.75">
      <c r="A10" s="21">
        <v>7</v>
      </c>
      <c r="B10" t="s">
        <v>61</v>
      </c>
      <c r="C10" s="11">
        <v>30.1</v>
      </c>
      <c r="D10" s="11">
        <v>5.49</v>
      </c>
      <c r="E10" s="13"/>
      <c r="F10" t="s">
        <v>77</v>
      </c>
      <c r="G10" s="11">
        <v>19.25</v>
      </c>
      <c r="H10" s="11">
        <v>6.39</v>
      </c>
      <c r="I10" s="22"/>
      <c r="J10" t="s">
        <v>75</v>
      </c>
      <c r="K10" s="11">
        <v>26</v>
      </c>
      <c r="L10" s="11">
        <v>5.74</v>
      </c>
      <c r="M10" s="22"/>
      <c r="N10" t="s">
        <v>65</v>
      </c>
      <c r="O10" s="11">
        <v>31.1</v>
      </c>
      <c r="P10" s="11">
        <v>5.13</v>
      </c>
      <c r="Q10" s="17">
        <f t="shared" si="0"/>
      </c>
      <c r="R10" s="20"/>
      <c r="S10" s="20"/>
      <c r="T10" s="20"/>
      <c r="U10" s="20"/>
      <c r="V10" s="20"/>
      <c r="W10" s="20"/>
      <c r="X10" s="20"/>
      <c r="Y10" s="20"/>
      <c r="Z10" s="20"/>
      <c r="AA10" s="20"/>
      <c r="AB10" s="20"/>
      <c r="AC10" s="20"/>
      <c r="AD10" s="20"/>
    </row>
    <row r="11" spans="1:30" ht="12.75">
      <c r="A11" s="21">
        <v>8</v>
      </c>
      <c r="B11" t="s">
        <v>65</v>
      </c>
      <c r="C11" s="11">
        <v>35.55</v>
      </c>
      <c r="D11" s="11">
        <v>4.42</v>
      </c>
      <c r="E11" s="13"/>
      <c r="F11" t="s">
        <v>61</v>
      </c>
      <c r="G11" s="11">
        <v>28.4</v>
      </c>
      <c r="H11" s="11">
        <v>5.59</v>
      </c>
      <c r="I11" s="22"/>
      <c r="J11" t="s">
        <v>77</v>
      </c>
      <c r="K11" s="11">
        <v>20.1</v>
      </c>
      <c r="L11" s="11">
        <v>6.33</v>
      </c>
      <c r="M11" s="22"/>
      <c r="N11" t="s">
        <v>75</v>
      </c>
      <c r="O11" s="11">
        <v>23.35</v>
      </c>
      <c r="P11" s="11">
        <v>6.05</v>
      </c>
      <c r="Q11" s="17">
        <f t="shared" si="0"/>
      </c>
      <c r="R11" s="20"/>
      <c r="S11" s="20"/>
      <c r="T11" s="20"/>
      <c r="U11" s="20"/>
      <c r="V11" s="20"/>
      <c r="W11" s="20"/>
      <c r="X11" s="20"/>
      <c r="Y11" s="20"/>
      <c r="Z11" s="20"/>
      <c r="AA11" s="20"/>
      <c r="AB11" s="20"/>
      <c r="AC11" s="20"/>
      <c r="AD11" s="20"/>
    </row>
    <row r="12" spans="1:30" ht="12.75">
      <c r="A12" s="21">
        <v>9</v>
      </c>
      <c r="B12" t="s">
        <v>78</v>
      </c>
      <c r="C12" s="11">
        <v>32.25</v>
      </c>
      <c r="D12" s="11">
        <v>4.57</v>
      </c>
      <c r="E12" s="13"/>
      <c r="F12" t="s">
        <v>73</v>
      </c>
      <c r="G12" s="11">
        <v>26</v>
      </c>
      <c r="H12" s="11">
        <v>4.99</v>
      </c>
      <c r="I12" s="22"/>
      <c r="J12" t="s">
        <v>74</v>
      </c>
      <c r="K12" s="11">
        <v>28.7</v>
      </c>
      <c r="L12" s="11">
        <v>5.09</v>
      </c>
      <c r="M12" s="22"/>
      <c r="N12" t="s">
        <v>80</v>
      </c>
      <c r="O12" s="11">
        <v>0</v>
      </c>
      <c r="P12" s="11">
        <v>0</v>
      </c>
      <c r="Q12" s="17">
        <f t="shared" si="0"/>
      </c>
      <c r="R12" s="20"/>
      <c r="S12" s="20"/>
      <c r="T12" s="20"/>
      <c r="U12" s="20"/>
      <c r="V12" s="20"/>
      <c r="W12" s="20"/>
      <c r="X12" s="20"/>
      <c r="Y12" s="20"/>
      <c r="Z12" s="20"/>
      <c r="AA12" s="20"/>
      <c r="AB12" s="20"/>
      <c r="AC12" s="20"/>
      <c r="AD12" s="20"/>
    </row>
    <row r="13" spans="1:30" ht="12.75">
      <c r="A13" s="21">
        <v>10</v>
      </c>
      <c r="B13" t="s">
        <v>80</v>
      </c>
      <c r="C13" s="11">
        <v>0</v>
      </c>
      <c r="D13" s="11">
        <v>0</v>
      </c>
      <c r="E13" s="13"/>
      <c r="F13" t="s">
        <v>78</v>
      </c>
      <c r="G13" s="11">
        <v>30.35</v>
      </c>
      <c r="H13" s="11">
        <v>5.07</v>
      </c>
      <c r="I13" s="22"/>
      <c r="J13" t="s">
        <v>73</v>
      </c>
      <c r="K13" s="11">
        <v>30.3</v>
      </c>
      <c r="L13" s="11">
        <v>5.23</v>
      </c>
      <c r="M13" s="22"/>
      <c r="N13" t="s">
        <v>74</v>
      </c>
      <c r="O13" s="11">
        <v>25.3</v>
      </c>
      <c r="P13" s="11">
        <v>5.7</v>
      </c>
      <c r="Q13" s="17">
        <f t="shared" si="0"/>
      </c>
      <c r="R13" s="20"/>
      <c r="S13" s="20"/>
      <c r="T13" s="20"/>
      <c r="U13" s="20"/>
      <c r="V13" s="20"/>
      <c r="W13" s="20"/>
      <c r="X13" s="20"/>
      <c r="Y13" s="20"/>
      <c r="Z13" s="20"/>
      <c r="AA13" s="20"/>
      <c r="AB13" s="20"/>
      <c r="AC13" s="20"/>
      <c r="AD13" s="20"/>
    </row>
    <row r="14" spans="1:30" ht="12.75">
      <c r="A14" s="21">
        <v>11</v>
      </c>
      <c r="B14" t="s">
        <v>62</v>
      </c>
      <c r="C14" s="11">
        <v>28.25</v>
      </c>
      <c r="D14" s="11">
        <v>5.5</v>
      </c>
      <c r="E14" s="13"/>
      <c r="F14" t="s">
        <v>68</v>
      </c>
      <c r="G14" s="11">
        <v>26.15</v>
      </c>
      <c r="H14" s="11">
        <v>5.35</v>
      </c>
      <c r="I14" s="22"/>
      <c r="J14" t="s">
        <v>79</v>
      </c>
      <c r="K14" s="11">
        <v>15.6</v>
      </c>
      <c r="L14" s="11">
        <v>10.23</v>
      </c>
      <c r="M14" s="22"/>
      <c r="N14" t="s">
        <v>71</v>
      </c>
      <c r="O14" s="11">
        <v>27.65</v>
      </c>
      <c r="P14" s="11">
        <v>5.72</v>
      </c>
      <c r="Q14" s="17">
        <f>IF(((SUM(C14:P14))*100)&lt;&gt;INT((SUM(C14:P14)*100)),"Too many dec places","")</f>
      </c>
      <c r="R14" s="20"/>
      <c r="S14" s="20"/>
      <c r="T14" s="20"/>
      <c r="U14" s="20"/>
      <c r="V14" s="20"/>
      <c r="W14" s="20"/>
      <c r="X14" s="20"/>
      <c r="Y14" s="20"/>
      <c r="Z14" s="20"/>
      <c r="AA14" s="20"/>
      <c r="AB14" s="20"/>
      <c r="AC14" s="20"/>
      <c r="AD14" s="20"/>
    </row>
    <row r="15" spans="1:30" ht="12.75">
      <c r="A15" s="21">
        <v>12</v>
      </c>
      <c r="B15" t="s">
        <v>71</v>
      </c>
      <c r="C15" s="11">
        <v>28.7</v>
      </c>
      <c r="D15" s="11">
        <v>5.38</v>
      </c>
      <c r="E15" s="13"/>
      <c r="F15" t="s">
        <v>62</v>
      </c>
      <c r="G15" s="11">
        <v>20.5</v>
      </c>
      <c r="H15" s="11">
        <v>5.67</v>
      </c>
      <c r="I15" s="22"/>
      <c r="J15" t="s">
        <v>68</v>
      </c>
      <c r="K15" s="11">
        <v>28.15</v>
      </c>
      <c r="L15" s="11">
        <v>5.19</v>
      </c>
      <c r="M15" s="22"/>
      <c r="N15" t="s">
        <v>79</v>
      </c>
      <c r="O15" s="11">
        <v>29.25</v>
      </c>
      <c r="P15" s="11">
        <v>5.27</v>
      </c>
      <c r="Q15" s="17">
        <f aca="true" t="shared" si="1" ref="Q15:Q23">IF(((SUM(C15:P15))*100)&lt;&gt;INT((SUM(C15:P15)*100)),"Too many dec places","")</f>
      </c>
      <c r="R15" s="20"/>
      <c r="S15" s="20"/>
      <c r="T15" s="20"/>
      <c r="U15" s="20"/>
      <c r="V15" s="20"/>
      <c r="W15" s="20"/>
      <c r="X15" s="20"/>
      <c r="Y15" s="20"/>
      <c r="Z15" s="20"/>
      <c r="AA15" s="20"/>
      <c r="AB15" s="20"/>
      <c r="AC15" s="20"/>
      <c r="AD15" s="20"/>
    </row>
    <row r="16" spans="1:30" ht="12.75">
      <c r="A16" s="21">
        <v>13</v>
      </c>
      <c r="B16" t="s">
        <v>72</v>
      </c>
      <c r="C16" s="11">
        <v>29.05</v>
      </c>
      <c r="D16" s="11">
        <v>4.69</v>
      </c>
      <c r="E16" s="13"/>
      <c r="F16" t="s">
        <v>66</v>
      </c>
      <c r="G16" s="11">
        <v>23.15</v>
      </c>
      <c r="H16" s="11">
        <v>5.82</v>
      </c>
      <c r="I16" s="22"/>
      <c r="J16" t="s">
        <v>70</v>
      </c>
      <c r="K16" s="11">
        <v>31.25</v>
      </c>
      <c r="L16" s="11">
        <v>4.94</v>
      </c>
      <c r="M16" s="22"/>
      <c r="N16" t="s">
        <v>69</v>
      </c>
      <c r="O16" s="11">
        <v>28.7</v>
      </c>
      <c r="P16" s="11">
        <v>5.03</v>
      </c>
      <c r="Q16" s="17">
        <f t="shared" si="1"/>
      </c>
      <c r="R16" s="20"/>
      <c r="S16" s="20"/>
      <c r="T16" s="20"/>
      <c r="U16" s="20"/>
      <c r="V16" s="20"/>
      <c r="W16" s="20"/>
      <c r="X16" s="20"/>
      <c r="Y16" s="20"/>
      <c r="Z16" s="20"/>
      <c r="AA16" s="20"/>
      <c r="AB16" s="20"/>
      <c r="AC16" s="20"/>
      <c r="AD16" s="20"/>
    </row>
    <row r="17" spans="1:30" ht="12.75">
      <c r="A17" s="21">
        <v>14</v>
      </c>
      <c r="B17" t="s">
        <v>69</v>
      </c>
      <c r="C17" s="11">
        <v>28.85</v>
      </c>
      <c r="D17" s="11">
        <v>4.68</v>
      </c>
      <c r="E17" s="13"/>
      <c r="F17" t="s">
        <v>72</v>
      </c>
      <c r="G17" s="11">
        <v>30.6</v>
      </c>
      <c r="H17" s="11">
        <v>4.85</v>
      </c>
      <c r="I17" s="22"/>
      <c r="J17" t="s">
        <v>66</v>
      </c>
      <c r="K17" s="11">
        <v>34.05</v>
      </c>
      <c r="L17" s="11">
        <v>4.85</v>
      </c>
      <c r="M17" s="22"/>
      <c r="N17" t="s">
        <v>70</v>
      </c>
      <c r="O17" s="11">
        <v>29.4</v>
      </c>
      <c r="P17" s="11">
        <v>4.98</v>
      </c>
      <c r="Q17" s="17">
        <f t="shared" si="1"/>
      </c>
      <c r="R17" s="20"/>
      <c r="S17" s="20"/>
      <c r="T17" s="20"/>
      <c r="U17" s="20"/>
      <c r="V17" s="20"/>
      <c r="W17" s="20"/>
      <c r="X17" s="20"/>
      <c r="Y17" s="20"/>
      <c r="Z17" s="20"/>
      <c r="AA17" s="20"/>
      <c r="AB17" s="20"/>
      <c r="AC17" s="20"/>
      <c r="AD17" s="20"/>
    </row>
    <row r="18" spans="1:30" ht="12.75">
      <c r="A18" s="21">
        <v>15</v>
      </c>
      <c r="B18" t="s">
        <v>67</v>
      </c>
      <c r="C18" s="11">
        <v>29.2</v>
      </c>
      <c r="D18" s="11">
        <v>5.28</v>
      </c>
      <c r="E18" s="13"/>
      <c r="F18" t="s">
        <v>64</v>
      </c>
      <c r="G18" s="11">
        <v>27.2</v>
      </c>
      <c r="H18" s="11">
        <v>5.62</v>
      </c>
      <c r="I18" s="22"/>
      <c r="J18" t="s">
        <v>63</v>
      </c>
      <c r="K18" s="11">
        <v>31.4</v>
      </c>
      <c r="L18" s="11">
        <v>5.05</v>
      </c>
      <c r="M18" s="22"/>
      <c r="N18" t="s">
        <v>76</v>
      </c>
      <c r="O18" s="11">
        <v>27.45</v>
      </c>
      <c r="P18" s="11">
        <v>5.29</v>
      </c>
      <c r="Q18" s="17">
        <f t="shared" si="1"/>
      </c>
      <c r="R18" s="20"/>
      <c r="S18" s="20"/>
      <c r="T18" s="20"/>
      <c r="U18" s="20"/>
      <c r="V18" s="20"/>
      <c r="W18" s="20"/>
      <c r="X18" s="20"/>
      <c r="Y18" s="20"/>
      <c r="Z18" s="20"/>
      <c r="AA18" s="20"/>
      <c r="AB18" s="20"/>
      <c r="AC18" s="20"/>
      <c r="AD18" s="20"/>
    </row>
    <row r="19" spans="1:30" ht="12.75">
      <c r="A19" s="21">
        <v>16</v>
      </c>
      <c r="B19" t="s">
        <v>76</v>
      </c>
      <c r="C19" s="11">
        <v>31.65</v>
      </c>
      <c r="D19" s="11">
        <v>5.21</v>
      </c>
      <c r="E19" s="13"/>
      <c r="F19" t="s">
        <v>67</v>
      </c>
      <c r="G19" s="11">
        <v>28.75</v>
      </c>
      <c r="H19" s="11">
        <v>5.6</v>
      </c>
      <c r="I19" s="22"/>
      <c r="J19" t="s">
        <v>64</v>
      </c>
      <c r="K19" s="11">
        <v>25.5</v>
      </c>
      <c r="L19" s="11">
        <v>5.35</v>
      </c>
      <c r="M19" s="22"/>
      <c r="N19" t="s">
        <v>63</v>
      </c>
      <c r="O19" s="11">
        <v>27.7</v>
      </c>
      <c r="P19" s="11">
        <v>5.41</v>
      </c>
      <c r="Q19" s="17">
        <f t="shared" si="1"/>
      </c>
      <c r="R19" s="20"/>
      <c r="S19" s="20"/>
      <c r="T19" s="20"/>
      <c r="U19" s="20"/>
      <c r="V19" s="20"/>
      <c r="W19" s="20"/>
      <c r="X19" s="20"/>
      <c r="Y19" s="20"/>
      <c r="Z19" s="20"/>
      <c r="AA19" s="20"/>
      <c r="AB19" s="20"/>
      <c r="AC19" s="20"/>
      <c r="AD19" s="20"/>
    </row>
    <row r="20" spans="1:30" ht="12.75">
      <c r="A20" s="21">
        <v>17</v>
      </c>
      <c r="B20" t="s">
        <v>75</v>
      </c>
      <c r="C20" s="11">
        <v>26.3</v>
      </c>
      <c r="D20" s="11">
        <v>5.51</v>
      </c>
      <c r="E20" s="13"/>
      <c r="F20" t="s">
        <v>80</v>
      </c>
      <c r="G20" s="11">
        <v>0</v>
      </c>
      <c r="H20" s="11">
        <v>0</v>
      </c>
      <c r="I20" s="22"/>
      <c r="J20" t="s">
        <v>61</v>
      </c>
      <c r="K20" s="11">
        <v>28.1</v>
      </c>
      <c r="L20" s="11">
        <v>5.25</v>
      </c>
      <c r="M20" s="22"/>
      <c r="N20" t="s">
        <v>73</v>
      </c>
      <c r="O20" s="11">
        <v>28.3</v>
      </c>
      <c r="P20" s="11">
        <v>5.59</v>
      </c>
      <c r="Q20" s="17">
        <f t="shared" si="1"/>
      </c>
      <c r="R20" s="20"/>
      <c r="S20" s="20"/>
      <c r="T20" s="20"/>
      <c r="U20" s="20"/>
      <c r="V20" s="20"/>
      <c r="W20" s="20"/>
      <c r="X20" s="20"/>
      <c r="Y20" s="20"/>
      <c r="Z20" s="20"/>
      <c r="AA20" s="20"/>
      <c r="AB20" s="20"/>
      <c r="AC20" s="20"/>
      <c r="AD20" s="20"/>
    </row>
    <row r="21" spans="1:30" ht="12.75">
      <c r="A21" s="21">
        <v>18</v>
      </c>
      <c r="B21" t="s">
        <v>73</v>
      </c>
      <c r="C21" s="11">
        <v>34.15</v>
      </c>
      <c r="D21" s="11">
        <v>5.01</v>
      </c>
      <c r="E21" s="13"/>
      <c r="F21" t="s">
        <v>75</v>
      </c>
      <c r="G21" s="11">
        <v>25.2</v>
      </c>
      <c r="H21" s="11">
        <v>5.9</v>
      </c>
      <c r="I21" s="22"/>
      <c r="J21" t="s">
        <v>80</v>
      </c>
      <c r="K21" s="11">
        <v>0</v>
      </c>
      <c r="L21" s="11">
        <v>0</v>
      </c>
      <c r="M21" s="22"/>
      <c r="N21" t="s">
        <v>61</v>
      </c>
      <c r="O21" s="11">
        <v>29.2</v>
      </c>
      <c r="P21" s="11">
        <v>5.44</v>
      </c>
      <c r="Q21" s="17">
        <f t="shared" si="1"/>
      </c>
      <c r="R21" s="20"/>
      <c r="S21" s="20"/>
      <c r="T21" s="20"/>
      <c r="U21" s="20"/>
      <c r="V21" s="20"/>
      <c r="W21" s="20"/>
      <c r="X21" s="20"/>
      <c r="Y21" s="20"/>
      <c r="Z21" s="20"/>
      <c r="AA21" s="20"/>
      <c r="AB21" s="20"/>
      <c r="AC21" s="20"/>
      <c r="AD21" s="20"/>
    </row>
    <row r="22" spans="1:30" ht="12.75">
      <c r="A22" s="21">
        <v>19</v>
      </c>
      <c r="B22" t="s">
        <v>74</v>
      </c>
      <c r="C22" s="11">
        <v>30.15</v>
      </c>
      <c r="D22" s="11">
        <v>5.16</v>
      </c>
      <c r="E22" s="13"/>
      <c r="F22" t="s">
        <v>65</v>
      </c>
      <c r="G22" s="11">
        <v>32.15</v>
      </c>
      <c r="H22" s="11">
        <v>4.89</v>
      </c>
      <c r="I22" s="22"/>
      <c r="J22" t="s">
        <v>78</v>
      </c>
      <c r="K22" s="11">
        <v>28.75</v>
      </c>
      <c r="L22" s="11">
        <v>4.75</v>
      </c>
      <c r="M22" s="22"/>
      <c r="N22" t="s">
        <v>77</v>
      </c>
      <c r="O22" s="11">
        <v>11.3</v>
      </c>
      <c r="P22" s="11">
        <v>6.85</v>
      </c>
      <c r="Q22" s="17">
        <f t="shared" si="1"/>
      </c>
      <c r="R22" s="20"/>
      <c r="S22" s="20"/>
      <c r="T22" s="20"/>
      <c r="U22" s="20"/>
      <c r="V22" s="20"/>
      <c r="W22" s="20"/>
      <c r="X22" s="20"/>
      <c r="Y22" s="20"/>
      <c r="Z22" s="20"/>
      <c r="AA22" s="20"/>
      <c r="AB22" s="20"/>
      <c r="AC22" s="20"/>
      <c r="AD22" s="20"/>
    </row>
    <row r="23" spans="1:30" ht="12.75">
      <c r="A23" s="21">
        <v>20</v>
      </c>
      <c r="B23" t="s">
        <v>77</v>
      </c>
      <c r="C23" s="11">
        <v>9.4</v>
      </c>
      <c r="D23" s="11">
        <v>6.72</v>
      </c>
      <c r="E23" s="13"/>
      <c r="F23" t="s">
        <v>74</v>
      </c>
      <c r="G23" s="11">
        <v>26.35</v>
      </c>
      <c r="H23" s="11">
        <v>5.91</v>
      </c>
      <c r="I23" s="22"/>
      <c r="J23" t="s">
        <v>65</v>
      </c>
      <c r="K23" s="11">
        <v>26.4</v>
      </c>
      <c r="L23" s="11">
        <v>4.51</v>
      </c>
      <c r="M23" s="22"/>
      <c r="N23" t="s">
        <v>78</v>
      </c>
      <c r="O23" s="11">
        <v>26.05</v>
      </c>
      <c r="P23" s="11">
        <v>5.7</v>
      </c>
      <c r="Q23" s="17">
        <f t="shared" si="1"/>
      </c>
      <c r="R23" s="20"/>
      <c r="S23" s="20"/>
      <c r="T23" s="20"/>
      <c r="U23" s="20"/>
      <c r="V23" s="20"/>
      <c r="W23" s="20"/>
      <c r="X23" s="20"/>
      <c r="Y23" s="20"/>
      <c r="Z23" s="20"/>
      <c r="AA23" s="20"/>
      <c r="AB23" s="20"/>
      <c r="AC23" s="20"/>
      <c r="AD23" s="20"/>
    </row>
    <row r="24" spans="1:30" ht="12.75">
      <c r="A24" s="21"/>
      <c r="B24"/>
      <c r="C24" s="11"/>
      <c r="D24" s="11"/>
      <c r="E24" s="13"/>
      <c r="F24"/>
      <c r="G24" s="11"/>
      <c r="H24" s="11"/>
      <c r="I24" s="22"/>
      <c r="J24"/>
      <c r="K24" s="11"/>
      <c r="L24" s="11"/>
      <c r="M24" s="22"/>
      <c r="N24"/>
      <c r="O24" s="11"/>
      <c r="P24" s="11"/>
      <c r="Q24" s="17"/>
      <c r="R24" s="20"/>
      <c r="S24" s="20"/>
      <c r="T24" s="20"/>
      <c r="U24" s="20"/>
      <c r="V24" s="20"/>
      <c r="W24" s="20"/>
      <c r="X24" s="20"/>
      <c r="Y24" s="20"/>
      <c r="Z24" s="20"/>
      <c r="AA24" s="20"/>
      <c r="AB24" s="20"/>
      <c r="AC24" s="20"/>
      <c r="AD24" s="20"/>
    </row>
    <row r="25" spans="1:30" ht="12.75">
      <c r="A25" s="21"/>
      <c r="B25"/>
      <c r="C25" s="11"/>
      <c r="D25" s="11"/>
      <c r="E25" s="13"/>
      <c r="F25"/>
      <c r="G25" s="11"/>
      <c r="H25" s="11"/>
      <c r="I25" s="22"/>
      <c r="J25"/>
      <c r="K25" s="11"/>
      <c r="L25" s="11"/>
      <c r="M25" s="22"/>
      <c r="N25"/>
      <c r="O25" s="11"/>
      <c r="P25" s="11"/>
      <c r="Q25" s="17"/>
      <c r="R25" s="20"/>
      <c r="S25" s="20"/>
      <c r="T25" s="20"/>
      <c r="U25" s="20"/>
      <c r="V25" s="20"/>
      <c r="W25" s="20"/>
      <c r="X25" s="20"/>
      <c r="Y25" s="20"/>
      <c r="Z25" s="20"/>
      <c r="AA25" s="20"/>
      <c r="AB25" s="20"/>
      <c r="AC25" s="20"/>
      <c r="AD25" s="20"/>
    </row>
    <row r="26" spans="1:30" ht="12.75">
      <c r="A26" s="21"/>
      <c r="B26"/>
      <c r="C26" s="11"/>
      <c r="D26" s="11"/>
      <c r="E26" s="13"/>
      <c r="F26"/>
      <c r="G26" s="11"/>
      <c r="H26" s="11"/>
      <c r="I26" s="22"/>
      <c r="J26"/>
      <c r="K26" s="11"/>
      <c r="L26" s="11"/>
      <c r="M26" s="22"/>
      <c r="N26"/>
      <c r="O26" s="11"/>
      <c r="P26" s="11"/>
      <c r="Q26" s="17"/>
      <c r="R26" s="20"/>
      <c r="S26" s="20"/>
      <c r="T26" s="20"/>
      <c r="U26" s="20"/>
      <c r="V26" s="20"/>
      <c r="W26" s="20"/>
      <c r="X26" s="20"/>
      <c r="Y26" s="20"/>
      <c r="Z26" s="20"/>
      <c r="AA26" s="20"/>
      <c r="AB26" s="20"/>
      <c r="AC26" s="20"/>
      <c r="AD26" s="20"/>
    </row>
    <row r="27" spans="1:30" ht="12.75">
      <c r="A27" s="21"/>
      <c r="B27"/>
      <c r="C27" s="11"/>
      <c r="D27" s="11"/>
      <c r="E27" s="13"/>
      <c r="F27"/>
      <c r="G27" s="11"/>
      <c r="H27" s="11"/>
      <c r="I27" s="22"/>
      <c r="J27"/>
      <c r="K27" s="11"/>
      <c r="L27" s="11"/>
      <c r="M27" s="22"/>
      <c r="N27"/>
      <c r="O27" s="11"/>
      <c r="P27" s="11"/>
      <c r="Q27" s="17"/>
      <c r="R27" s="20"/>
      <c r="S27" s="20"/>
      <c r="T27" s="20"/>
      <c r="U27" s="20"/>
      <c r="V27" s="20"/>
      <c r="W27" s="20"/>
      <c r="X27" s="20"/>
      <c r="Y27" s="20"/>
      <c r="Z27" s="20"/>
      <c r="AA27" s="20"/>
      <c r="AB27" s="20"/>
      <c r="AC27" s="20"/>
      <c r="AD27" s="20"/>
    </row>
    <row r="28" spans="1:30" ht="12.75">
      <c r="A28" s="21"/>
      <c r="B28"/>
      <c r="C28" s="11"/>
      <c r="D28" s="11"/>
      <c r="E28" s="13"/>
      <c r="F28"/>
      <c r="G28" s="11"/>
      <c r="H28" s="11"/>
      <c r="I28" s="22"/>
      <c r="J28"/>
      <c r="K28" s="11"/>
      <c r="L28" s="11"/>
      <c r="M28" s="22"/>
      <c r="N28"/>
      <c r="O28" s="11"/>
      <c r="P28" s="11"/>
      <c r="Q28" s="17"/>
      <c r="R28" s="20"/>
      <c r="S28" s="20"/>
      <c r="T28" s="20"/>
      <c r="U28" s="20"/>
      <c r="V28" s="20"/>
      <c r="W28" s="20"/>
      <c r="X28" s="20"/>
      <c r="Y28" s="20"/>
      <c r="Z28" s="20"/>
      <c r="AA28" s="20"/>
      <c r="AB28" s="20"/>
      <c r="AC28" s="20"/>
      <c r="AD28" s="20"/>
    </row>
    <row r="29" spans="1:30" ht="12.75">
      <c r="A29" s="21"/>
      <c r="B29"/>
      <c r="C29" s="11"/>
      <c r="D29" s="11"/>
      <c r="E29" s="13"/>
      <c r="F29"/>
      <c r="G29" s="11"/>
      <c r="H29" s="11"/>
      <c r="I29" s="22"/>
      <c r="J29"/>
      <c r="K29" s="11"/>
      <c r="L29" s="11"/>
      <c r="M29" s="22"/>
      <c r="N29"/>
      <c r="O29" s="11"/>
      <c r="P29" s="11"/>
      <c r="Q29" s="17"/>
      <c r="R29" s="20"/>
      <c r="S29" s="20"/>
      <c r="T29" s="20"/>
      <c r="U29" s="20"/>
      <c r="V29" s="20"/>
      <c r="W29" s="20"/>
      <c r="X29" s="20"/>
      <c r="Y29" s="20"/>
      <c r="Z29" s="20"/>
      <c r="AA29" s="20"/>
      <c r="AB29" s="20"/>
      <c r="AC29" s="20"/>
      <c r="AD29" s="20"/>
    </row>
    <row r="30" spans="1:30" ht="12.75">
      <c r="A30" s="21"/>
      <c r="B30"/>
      <c r="C30" s="11"/>
      <c r="D30" s="11"/>
      <c r="E30" s="13"/>
      <c r="F30"/>
      <c r="G30" s="11"/>
      <c r="H30" s="11"/>
      <c r="I30" s="22"/>
      <c r="J30"/>
      <c r="K30" s="11"/>
      <c r="L30" s="11"/>
      <c r="M30" s="22"/>
      <c r="N30"/>
      <c r="O30" s="11"/>
      <c r="P30" s="11"/>
      <c r="Q30" s="17"/>
      <c r="R30" s="20"/>
      <c r="S30" s="20"/>
      <c r="T30" s="20"/>
      <c r="U30" s="20"/>
      <c r="V30" s="20"/>
      <c r="W30" s="20"/>
      <c r="X30" s="20"/>
      <c r="Y30" s="20"/>
      <c r="Z30" s="20"/>
      <c r="AA30" s="20"/>
      <c r="AB30" s="20"/>
      <c r="AC30" s="20"/>
      <c r="AD30" s="20"/>
    </row>
    <row r="31" spans="1:30" ht="12.75">
      <c r="A31" s="21"/>
      <c r="B31"/>
      <c r="C31" s="11"/>
      <c r="D31" s="11"/>
      <c r="E31" s="13"/>
      <c r="F31"/>
      <c r="G31" s="11"/>
      <c r="H31" s="11"/>
      <c r="I31" s="22"/>
      <c r="J31"/>
      <c r="K31" s="11"/>
      <c r="L31" s="11"/>
      <c r="M31" s="22"/>
      <c r="N31"/>
      <c r="O31" s="11"/>
      <c r="P31" s="11"/>
      <c r="Q31" s="17"/>
      <c r="R31" s="20"/>
      <c r="S31" s="20"/>
      <c r="T31" s="20"/>
      <c r="U31" s="20"/>
      <c r="V31" s="20"/>
      <c r="W31" s="20"/>
      <c r="X31" s="20"/>
      <c r="Y31" s="20"/>
      <c r="Z31" s="20"/>
      <c r="AA31" s="20"/>
      <c r="AB31" s="20"/>
      <c r="AC31" s="20"/>
      <c r="AD31" s="20"/>
    </row>
    <row r="32" spans="1:30" ht="12.75">
      <c r="A32" s="21"/>
      <c r="B32"/>
      <c r="C32" s="11"/>
      <c r="D32" s="11"/>
      <c r="E32" s="13"/>
      <c r="F32"/>
      <c r="G32" s="11"/>
      <c r="H32" s="11"/>
      <c r="I32" s="22"/>
      <c r="J32"/>
      <c r="K32" s="11"/>
      <c r="L32" s="11"/>
      <c r="M32" s="22"/>
      <c r="N32"/>
      <c r="O32" s="11"/>
      <c r="P32" s="11"/>
      <c r="Q32" s="17"/>
      <c r="R32" s="20"/>
      <c r="S32" s="20"/>
      <c r="T32" s="20"/>
      <c r="U32" s="20"/>
      <c r="V32" s="20"/>
      <c r="W32" s="20"/>
      <c r="X32" s="20"/>
      <c r="Y32" s="20"/>
      <c r="Z32" s="20"/>
      <c r="AA32" s="20"/>
      <c r="AB32" s="20"/>
      <c r="AC32" s="20"/>
      <c r="AD32" s="20"/>
    </row>
    <row r="33" spans="1:30" ht="12.75">
      <c r="A33" s="21"/>
      <c r="B33"/>
      <c r="C33" s="11"/>
      <c r="D33" s="11"/>
      <c r="E33" s="13"/>
      <c r="F33"/>
      <c r="G33" s="11"/>
      <c r="H33" s="11"/>
      <c r="I33" s="22"/>
      <c r="J33"/>
      <c r="K33" s="11"/>
      <c r="L33" s="11"/>
      <c r="M33" s="22"/>
      <c r="N33"/>
      <c r="O33" s="11"/>
      <c r="P33" s="11"/>
      <c r="Q33" s="17"/>
      <c r="R33" s="20"/>
      <c r="S33" s="20"/>
      <c r="T33" s="20"/>
      <c r="U33" s="20"/>
      <c r="V33" s="20"/>
      <c r="W33" s="20"/>
      <c r="X33" s="20"/>
      <c r="Y33" s="20"/>
      <c r="Z33" s="20"/>
      <c r="AA33" s="20"/>
      <c r="AB33" s="20"/>
      <c r="AC33" s="20"/>
      <c r="AD33" s="20"/>
    </row>
    <row r="34" spans="1:30" ht="12.75">
      <c r="A34" s="21"/>
      <c r="B34"/>
      <c r="C34" s="11"/>
      <c r="D34" s="11"/>
      <c r="E34" s="13"/>
      <c r="F34"/>
      <c r="G34" s="11"/>
      <c r="H34" s="11"/>
      <c r="I34" s="22"/>
      <c r="J34"/>
      <c r="K34" s="11"/>
      <c r="L34" s="11"/>
      <c r="M34" s="22"/>
      <c r="N34"/>
      <c r="O34" s="11"/>
      <c r="P34" s="11"/>
      <c r="Q34" s="17"/>
      <c r="R34" s="20"/>
      <c r="S34" s="20"/>
      <c r="T34" s="20"/>
      <c r="U34" s="20"/>
      <c r="V34" s="20"/>
      <c r="W34" s="20"/>
      <c r="X34" s="20"/>
      <c r="Y34" s="20"/>
      <c r="Z34" s="20"/>
      <c r="AA34" s="20"/>
      <c r="AB34" s="20"/>
      <c r="AC34" s="20"/>
      <c r="AD34" s="20"/>
    </row>
    <row r="35" spans="1:30" ht="12.75">
      <c r="A35" s="21"/>
      <c r="B35"/>
      <c r="C35" s="11"/>
      <c r="D35" s="11"/>
      <c r="E35" s="13"/>
      <c r="F35"/>
      <c r="G35" s="11"/>
      <c r="H35" s="11"/>
      <c r="I35" s="22"/>
      <c r="J35"/>
      <c r="K35" s="11"/>
      <c r="L35" s="11"/>
      <c r="M35" s="22"/>
      <c r="N35"/>
      <c r="O35" s="11"/>
      <c r="P35" s="11"/>
      <c r="Q35" s="17"/>
      <c r="R35" s="20"/>
      <c r="S35" s="20"/>
      <c r="T35" s="20"/>
      <c r="U35" s="20"/>
      <c r="V35" s="20"/>
      <c r="W35" s="20"/>
      <c r="X35" s="20"/>
      <c r="Y35" s="20"/>
      <c r="Z35" s="20"/>
      <c r="AA35" s="20"/>
      <c r="AB35" s="20"/>
      <c r="AC35" s="20"/>
      <c r="AD35" s="20"/>
    </row>
    <row r="36" spans="1:30" ht="12.75">
      <c r="A36" s="21"/>
      <c r="B36"/>
      <c r="C36" s="11"/>
      <c r="D36" s="11"/>
      <c r="E36" s="13"/>
      <c r="F36"/>
      <c r="G36" s="11"/>
      <c r="H36" s="11"/>
      <c r="I36" s="22"/>
      <c r="J36"/>
      <c r="K36" s="11"/>
      <c r="L36" s="11"/>
      <c r="M36" s="22"/>
      <c r="N36"/>
      <c r="O36" s="11"/>
      <c r="P36" s="11"/>
      <c r="Q36" s="17"/>
      <c r="R36" s="20"/>
      <c r="S36" s="20"/>
      <c r="T36" s="20"/>
      <c r="U36" s="20"/>
      <c r="V36" s="20"/>
      <c r="W36" s="20"/>
      <c r="X36" s="20"/>
      <c r="Y36" s="20"/>
      <c r="Z36" s="20"/>
      <c r="AA36" s="20"/>
      <c r="AB36" s="20"/>
      <c r="AC36" s="20"/>
      <c r="AD36" s="20"/>
    </row>
    <row r="37" spans="1:30" ht="12.75">
      <c r="A37" s="21"/>
      <c r="B37"/>
      <c r="C37" s="11"/>
      <c r="D37" s="11"/>
      <c r="E37" s="13"/>
      <c r="F37"/>
      <c r="G37" s="11"/>
      <c r="H37" s="11"/>
      <c r="I37" s="22"/>
      <c r="J37"/>
      <c r="K37" s="11"/>
      <c r="L37" s="11"/>
      <c r="M37" s="22"/>
      <c r="N37"/>
      <c r="O37" s="11"/>
      <c r="P37" s="11"/>
      <c r="Q37" s="17"/>
      <c r="R37" s="20"/>
      <c r="S37" s="20"/>
      <c r="T37" s="20"/>
      <c r="U37" s="20"/>
      <c r="V37" s="20"/>
      <c r="W37" s="20"/>
      <c r="X37" s="20"/>
      <c r="Y37" s="20"/>
      <c r="Z37" s="20"/>
      <c r="AA37" s="20"/>
      <c r="AB37" s="20"/>
      <c r="AC37" s="20"/>
      <c r="AD37" s="20"/>
    </row>
    <row r="38" spans="1:30" ht="12.75">
      <c r="A38" s="21"/>
      <c r="B38"/>
      <c r="C38" s="11"/>
      <c r="D38" s="11"/>
      <c r="E38" s="13"/>
      <c r="F38"/>
      <c r="G38" s="11"/>
      <c r="H38" s="11"/>
      <c r="I38" s="22"/>
      <c r="J38"/>
      <c r="K38" s="11"/>
      <c r="L38" s="11"/>
      <c r="M38" s="22"/>
      <c r="N38"/>
      <c r="O38" s="11"/>
      <c r="P38" s="11"/>
      <c r="Q38" s="17"/>
      <c r="R38" s="20"/>
      <c r="S38" s="20"/>
      <c r="T38" s="20"/>
      <c r="U38" s="20"/>
      <c r="V38" s="20"/>
      <c r="W38" s="20"/>
      <c r="X38" s="20"/>
      <c r="Y38" s="20"/>
      <c r="Z38" s="20"/>
      <c r="AA38" s="20"/>
      <c r="AB38" s="20"/>
      <c r="AC38" s="20"/>
      <c r="AD38" s="20"/>
    </row>
    <row r="39" spans="1:30" ht="12.75">
      <c r="A39" s="21"/>
      <c r="B39"/>
      <c r="C39" s="11"/>
      <c r="D39" s="11"/>
      <c r="E39" s="13"/>
      <c r="F39"/>
      <c r="G39" s="11"/>
      <c r="H39" s="11"/>
      <c r="I39" s="22"/>
      <c r="J39"/>
      <c r="K39" s="11"/>
      <c r="L39" s="11"/>
      <c r="M39" s="22"/>
      <c r="N39"/>
      <c r="O39" s="11"/>
      <c r="P39" s="11"/>
      <c r="Q39" s="17"/>
      <c r="R39" s="20"/>
      <c r="S39" s="20"/>
      <c r="T39" s="20"/>
      <c r="U39" s="20"/>
      <c r="V39" s="20"/>
      <c r="W39" s="20"/>
      <c r="X39" s="20"/>
      <c r="Y39" s="20"/>
      <c r="Z39" s="20"/>
      <c r="AA39" s="20"/>
      <c r="AB39" s="20"/>
      <c r="AC39" s="20"/>
      <c r="AD39" s="20"/>
    </row>
    <row r="40" spans="1:30" ht="12.75">
      <c r="A40" s="21"/>
      <c r="B40"/>
      <c r="C40" s="11"/>
      <c r="D40" s="11"/>
      <c r="E40" s="13"/>
      <c r="F40"/>
      <c r="G40" s="11"/>
      <c r="H40" s="11"/>
      <c r="I40" s="22"/>
      <c r="J40"/>
      <c r="K40" s="11"/>
      <c r="L40" s="11"/>
      <c r="M40" s="22"/>
      <c r="N40"/>
      <c r="O40" s="11"/>
      <c r="P40" s="11"/>
      <c r="Q40" s="17"/>
      <c r="R40" s="20"/>
      <c r="S40" s="20"/>
      <c r="T40" s="20"/>
      <c r="U40" s="20"/>
      <c r="V40" s="20"/>
      <c r="W40" s="20"/>
      <c r="X40" s="20"/>
      <c r="Y40" s="20"/>
      <c r="Z40" s="20"/>
      <c r="AA40" s="20"/>
      <c r="AB40" s="20"/>
      <c r="AC40" s="20"/>
      <c r="AD40" s="20"/>
    </row>
    <row r="41" spans="1:30" ht="12.75">
      <c r="A41" s="21"/>
      <c r="B41"/>
      <c r="C41" s="11"/>
      <c r="D41" s="11"/>
      <c r="E41" s="13"/>
      <c r="F41"/>
      <c r="G41" s="11"/>
      <c r="H41" s="11"/>
      <c r="I41" s="22"/>
      <c r="J41"/>
      <c r="K41" s="11"/>
      <c r="L41" s="11"/>
      <c r="M41" s="22"/>
      <c r="N41"/>
      <c r="O41" s="11"/>
      <c r="P41" s="11"/>
      <c r="Q41" s="17"/>
      <c r="R41" s="20"/>
      <c r="S41" s="20"/>
      <c r="T41" s="20"/>
      <c r="U41" s="20"/>
      <c r="V41" s="20"/>
      <c r="W41" s="20"/>
      <c r="X41" s="20"/>
      <c r="Y41" s="20"/>
      <c r="Z41" s="20"/>
      <c r="AA41" s="20"/>
      <c r="AB41" s="20"/>
      <c r="AC41" s="20"/>
      <c r="AD41" s="20"/>
    </row>
    <row r="42" spans="1:30" ht="12.75">
      <c r="A42" s="21"/>
      <c r="B42"/>
      <c r="C42" s="11"/>
      <c r="D42" s="11"/>
      <c r="E42" s="13"/>
      <c r="F42"/>
      <c r="G42" s="11"/>
      <c r="H42" s="11"/>
      <c r="I42" s="22"/>
      <c r="J42"/>
      <c r="K42" s="11"/>
      <c r="L42" s="11"/>
      <c r="M42" s="22"/>
      <c r="N42"/>
      <c r="O42" s="11"/>
      <c r="P42" s="11"/>
      <c r="Q42" s="17"/>
      <c r="R42" s="20"/>
      <c r="S42" s="20"/>
      <c r="T42" s="20"/>
      <c r="U42" s="20"/>
      <c r="V42" s="20"/>
      <c r="W42" s="20"/>
      <c r="X42" s="20"/>
      <c r="Y42" s="20"/>
      <c r="Z42" s="20"/>
      <c r="AA42" s="20"/>
      <c r="AB42" s="20"/>
      <c r="AC42" s="20"/>
      <c r="AD42" s="20"/>
    </row>
    <row r="43" spans="1:30" ht="12.75">
      <c r="A43" s="21"/>
      <c r="B43"/>
      <c r="C43" s="11"/>
      <c r="D43" s="11"/>
      <c r="E43" s="13"/>
      <c r="F43"/>
      <c r="G43" s="11"/>
      <c r="H43" s="11"/>
      <c r="I43" s="22"/>
      <c r="J43"/>
      <c r="K43" s="11"/>
      <c r="L43" s="11"/>
      <c r="M43" s="22"/>
      <c r="N43"/>
      <c r="O43" s="11"/>
      <c r="P43" s="11"/>
      <c r="Q43" s="17"/>
      <c r="R43" s="20"/>
      <c r="S43" s="20"/>
      <c r="T43" s="20"/>
      <c r="U43" s="20"/>
      <c r="V43" s="20"/>
      <c r="W43" s="20"/>
      <c r="X43" s="20"/>
      <c r="Y43" s="20"/>
      <c r="Z43" s="20"/>
      <c r="AA43" s="20"/>
      <c r="AB43" s="20"/>
      <c r="AC43" s="20"/>
      <c r="AD43" s="20"/>
    </row>
    <row r="44" spans="1:30" ht="12.75">
      <c r="A44" s="21"/>
      <c r="B44"/>
      <c r="C44" s="11"/>
      <c r="D44" s="11"/>
      <c r="E44" s="13"/>
      <c r="F44"/>
      <c r="G44" s="11"/>
      <c r="H44" s="11"/>
      <c r="I44" s="22"/>
      <c r="J44"/>
      <c r="K44" s="11"/>
      <c r="L44" s="11"/>
      <c r="M44" s="22"/>
      <c r="N44"/>
      <c r="O44" s="11"/>
      <c r="P44" s="11"/>
      <c r="Q44" s="17"/>
      <c r="R44" s="20"/>
      <c r="S44" s="20"/>
      <c r="T44" s="20"/>
      <c r="U44" s="20"/>
      <c r="V44" s="20"/>
      <c r="W44" s="20"/>
      <c r="X44" s="20"/>
      <c r="Y44" s="20"/>
      <c r="Z44" s="20"/>
      <c r="AA44" s="20"/>
      <c r="AB44" s="20"/>
      <c r="AC44" s="20"/>
      <c r="AD44" s="20"/>
    </row>
    <row r="45" spans="1:30" ht="12.75">
      <c r="A45" s="21"/>
      <c r="B45"/>
      <c r="C45" s="11"/>
      <c r="D45" s="11"/>
      <c r="E45" s="13"/>
      <c r="F45"/>
      <c r="G45" s="11"/>
      <c r="H45" s="11"/>
      <c r="I45" s="22"/>
      <c r="J45"/>
      <c r="K45" s="11"/>
      <c r="L45" s="11"/>
      <c r="M45" s="22"/>
      <c r="N45"/>
      <c r="O45" s="11"/>
      <c r="P45" s="11"/>
      <c r="Q45" s="17"/>
      <c r="R45" s="20"/>
      <c r="S45" s="20"/>
      <c r="T45" s="20"/>
      <c r="U45" s="20"/>
      <c r="V45" s="20"/>
      <c r="W45" s="20"/>
      <c r="X45" s="20"/>
      <c r="Y45" s="20"/>
      <c r="Z45" s="20"/>
      <c r="AA45" s="20"/>
      <c r="AB45" s="20"/>
      <c r="AC45" s="20"/>
      <c r="AD45" s="20"/>
    </row>
    <row r="46" spans="1:30" ht="12.75">
      <c r="A46" s="21"/>
      <c r="B46"/>
      <c r="C46" s="11"/>
      <c r="D46" s="11"/>
      <c r="E46" s="13"/>
      <c r="F46"/>
      <c r="G46" s="11"/>
      <c r="H46" s="11"/>
      <c r="I46" s="22"/>
      <c r="J46"/>
      <c r="K46" s="11"/>
      <c r="L46" s="11"/>
      <c r="M46" s="22"/>
      <c r="N46"/>
      <c r="O46" s="11"/>
      <c r="P46" s="11"/>
      <c r="Q46" s="17"/>
      <c r="R46" s="20"/>
      <c r="S46" s="20"/>
      <c r="T46" s="20"/>
      <c r="U46" s="20"/>
      <c r="V46" s="20"/>
      <c r="W46" s="20"/>
      <c r="X46" s="20"/>
      <c r="Y46" s="20"/>
      <c r="Z46" s="20"/>
      <c r="AA46" s="20"/>
      <c r="AB46" s="20"/>
      <c r="AC46" s="20"/>
      <c r="AD46" s="20"/>
    </row>
    <row r="47" spans="1:30" ht="12.75">
      <c r="A47" s="21"/>
      <c r="B47"/>
      <c r="C47" s="11"/>
      <c r="D47" s="11"/>
      <c r="E47" s="13"/>
      <c r="F47"/>
      <c r="G47" s="11"/>
      <c r="H47" s="11"/>
      <c r="I47" s="22"/>
      <c r="J47"/>
      <c r="K47" s="11"/>
      <c r="L47" s="11"/>
      <c r="M47" s="22"/>
      <c r="N47"/>
      <c r="O47" s="11"/>
      <c r="P47" s="11"/>
      <c r="Q47" s="17"/>
      <c r="R47" s="20"/>
      <c r="S47" s="20"/>
      <c r="T47" s="20"/>
      <c r="U47" s="20"/>
      <c r="V47" s="20"/>
      <c r="W47" s="20"/>
      <c r="X47" s="20"/>
      <c r="Y47" s="20"/>
      <c r="Z47" s="20"/>
      <c r="AA47" s="20"/>
      <c r="AB47" s="20"/>
      <c r="AC47" s="20"/>
      <c r="AD47" s="20"/>
    </row>
    <row r="48" spans="1:30" ht="12.75">
      <c r="A48" s="21"/>
      <c r="B48"/>
      <c r="C48" s="11"/>
      <c r="D48" s="11"/>
      <c r="E48" s="13"/>
      <c r="F48"/>
      <c r="G48" s="11"/>
      <c r="H48" s="11"/>
      <c r="I48" s="22"/>
      <c r="J48"/>
      <c r="K48" s="11"/>
      <c r="L48" s="11"/>
      <c r="M48" s="22"/>
      <c r="N48"/>
      <c r="O48" s="11"/>
      <c r="P48" s="11"/>
      <c r="Q48" s="17"/>
      <c r="R48" s="20"/>
      <c r="S48" s="20"/>
      <c r="T48" s="20"/>
      <c r="U48" s="20"/>
      <c r="V48" s="20"/>
      <c r="W48" s="20"/>
      <c r="X48" s="20"/>
      <c r="Y48" s="20"/>
      <c r="Z48" s="20"/>
      <c r="AA48" s="20"/>
      <c r="AB48" s="20"/>
      <c r="AC48" s="20"/>
      <c r="AD48" s="20"/>
    </row>
    <row r="49" spans="1:30" ht="12.75">
      <c r="A49" s="21"/>
      <c r="B49"/>
      <c r="C49" s="11"/>
      <c r="D49" s="11"/>
      <c r="E49" s="13"/>
      <c r="F49"/>
      <c r="G49" s="11"/>
      <c r="H49" s="11"/>
      <c r="I49" s="22"/>
      <c r="J49"/>
      <c r="K49" s="11"/>
      <c r="L49" s="11"/>
      <c r="M49" s="22"/>
      <c r="N49"/>
      <c r="O49" s="11"/>
      <c r="P49" s="11"/>
      <c r="Q49" s="17"/>
      <c r="R49" s="20"/>
      <c r="S49" s="20"/>
      <c r="T49" s="20"/>
      <c r="U49" s="20"/>
      <c r="V49" s="20"/>
      <c r="W49" s="20"/>
      <c r="X49" s="20"/>
      <c r="Y49" s="20"/>
      <c r="Z49" s="20"/>
      <c r="AA49" s="20"/>
      <c r="AB49" s="20"/>
      <c r="AC49" s="20"/>
      <c r="AD49" s="20"/>
    </row>
    <row r="50" spans="1:30" ht="12.75">
      <c r="A50" s="21"/>
      <c r="B50"/>
      <c r="C50" s="11"/>
      <c r="D50" s="11"/>
      <c r="E50" s="13"/>
      <c r="F50"/>
      <c r="G50" s="11"/>
      <c r="H50" s="11"/>
      <c r="I50" s="22"/>
      <c r="J50"/>
      <c r="K50" s="11"/>
      <c r="L50" s="11"/>
      <c r="M50" s="22"/>
      <c r="N50"/>
      <c r="O50" s="11"/>
      <c r="P50" s="11"/>
      <c r="Q50" s="17"/>
      <c r="R50" s="20"/>
      <c r="S50" s="20"/>
      <c r="T50" s="20"/>
      <c r="U50" s="20"/>
      <c r="V50" s="20"/>
      <c r="W50" s="20"/>
      <c r="X50" s="20"/>
      <c r="Y50" s="20"/>
      <c r="Z50" s="20"/>
      <c r="AA50" s="20"/>
      <c r="AB50" s="20"/>
      <c r="AC50" s="20"/>
      <c r="AD50" s="20"/>
    </row>
    <row r="51" spans="1:30" ht="12.75">
      <c r="A51" s="21"/>
      <c r="B51"/>
      <c r="C51" s="11"/>
      <c r="D51" s="11"/>
      <c r="E51" s="13"/>
      <c r="F51"/>
      <c r="G51" s="11"/>
      <c r="H51" s="11"/>
      <c r="I51" s="22"/>
      <c r="J51"/>
      <c r="K51" s="11"/>
      <c r="L51" s="11"/>
      <c r="M51" s="22"/>
      <c r="N51"/>
      <c r="O51" s="11"/>
      <c r="P51" s="11"/>
      <c r="Q51" s="17"/>
      <c r="R51" s="20"/>
      <c r="S51" s="20"/>
      <c r="T51" s="20"/>
      <c r="U51" s="20"/>
      <c r="V51" s="20"/>
      <c r="W51" s="20"/>
      <c r="X51" s="20"/>
      <c r="Y51" s="20"/>
      <c r="Z51" s="20"/>
      <c r="AA51" s="20"/>
      <c r="AB51" s="20"/>
      <c r="AC51" s="20"/>
      <c r="AD51" s="20"/>
    </row>
    <row r="52" spans="1:30" ht="12.75">
      <c r="A52" s="21"/>
      <c r="B52"/>
      <c r="C52" s="11"/>
      <c r="D52" s="11"/>
      <c r="E52" s="13"/>
      <c r="F52"/>
      <c r="G52" s="11"/>
      <c r="H52" s="11"/>
      <c r="I52" s="22"/>
      <c r="J52"/>
      <c r="K52" s="11"/>
      <c r="L52" s="11"/>
      <c r="M52" s="22"/>
      <c r="N52"/>
      <c r="O52" s="11"/>
      <c r="P52" s="11"/>
      <c r="Q52" s="17"/>
      <c r="R52" s="20"/>
      <c r="S52" s="20"/>
      <c r="T52" s="20"/>
      <c r="U52" s="20"/>
      <c r="V52" s="20"/>
      <c r="W52" s="20"/>
      <c r="X52" s="20"/>
      <c r="Y52" s="20"/>
      <c r="Z52" s="20"/>
      <c r="AA52" s="20"/>
      <c r="AB52" s="20"/>
      <c r="AC52" s="20"/>
      <c r="AD52" s="20"/>
    </row>
    <row r="53" spans="1:30" ht="12.75">
      <c r="A53" s="21"/>
      <c r="B53"/>
      <c r="C53" s="11"/>
      <c r="D53" s="11"/>
      <c r="E53" s="13"/>
      <c r="F53"/>
      <c r="G53" s="11"/>
      <c r="H53" s="11"/>
      <c r="I53" s="22"/>
      <c r="J53"/>
      <c r="K53" s="11"/>
      <c r="L53" s="11"/>
      <c r="M53" s="22"/>
      <c r="N53"/>
      <c r="O53" s="11"/>
      <c r="P53" s="11"/>
      <c r="Q53" s="17"/>
      <c r="R53" s="20"/>
      <c r="S53" s="20"/>
      <c r="T53" s="20"/>
      <c r="U53" s="20"/>
      <c r="V53" s="20"/>
      <c r="W53" s="20"/>
      <c r="X53" s="20"/>
      <c r="Y53" s="20"/>
      <c r="Z53" s="20"/>
      <c r="AA53" s="20"/>
      <c r="AB53" s="20"/>
      <c r="AC53" s="20"/>
      <c r="AD53" s="20"/>
    </row>
    <row r="54" spans="1:30" ht="12.75">
      <c r="A54" s="21"/>
      <c r="B54"/>
      <c r="C54" s="11"/>
      <c r="D54" s="11"/>
      <c r="E54" s="13"/>
      <c r="F54"/>
      <c r="G54" s="11"/>
      <c r="H54" s="11"/>
      <c r="I54" s="22"/>
      <c r="J54"/>
      <c r="K54" s="11"/>
      <c r="L54" s="11"/>
      <c r="M54" s="22"/>
      <c r="N54"/>
      <c r="O54" s="11"/>
      <c r="P54" s="11"/>
      <c r="Q54" s="17"/>
      <c r="R54" s="20"/>
      <c r="S54" s="20"/>
      <c r="T54" s="20"/>
      <c r="U54" s="20"/>
      <c r="V54" s="20"/>
      <c r="W54" s="20"/>
      <c r="X54" s="20"/>
      <c r="Y54" s="20"/>
      <c r="Z54" s="20"/>
      <c r="AA54" s="20"/>
      <c r="AB54" s="20"/>
      <c r="AC54" s="20"/>
      <c r="AD54" s="20"/>
    </row>
    <row r="55" spans="1:30" ht="12.75">
      <c r="A55" s="21"/>
      <c r="B55"/>
      <c r="C55" s="11"/>
      <c r="D55" s="11"/>
      <c r="E55" s="13"/>
      <c r="F55"/>
      <c r="G55" s="11"/>
      <c r="H55" s="11"/>
      <c r="I55" s="22"/>
      <c r="J55"/>
      <c r="K55" s="11"/>
      <c r="L55" s="11"/>
      <c r="M55" s="22"/>
      <c r="N55"/>
      <c r="O55" s="11"/>
      <c r="P55" s="11"/>
      <c r="Q55" s="17"/>
      <c r="R55" s="20"/>
      <c r="S55" s="20"/>
      <c r="T55" s="20"/>
      <c r="U55" s="20"/>
      <c r="V55" s="20"/>
      <c r="W55" s="20"/>
      <c r="X55" s="20"/>
      <c r="Y55" s="20"/>
      <c r="Z55" s="20"/>
      <c r="AA55" s="20"/>
      <c r="AB55" s="20"/>
      <c r="AC55" s="20"/>
      <c r="AD55" s="20"/>
    </row>
    <row r="56" spans="1:30" ht="12.75">
      <c r="A56" s="21"/>
      <c r="B56"/>
      <c r="C56" s="11"/>
      <c r="D56" s="11"/>
      <c r="E56" s="13"/>
      <c r="F56"/>
      <c r="G56" s="11"/>
      <c r="H56" s="11"/>
      <c r="I56" s="22"/>
      <c r="J56"/>
      <c r="K56" s="11"/>
      <c r="L56" s="11"/>
      <c r="M56" s="22"/>
      <c r="N56"/>
      <c r="O56" s="11"/>
      <c r="P56" s="11"/>
      <c r="Q56" s="17"/>
      <c r="R56" s="20"/>
      <c r="S56" s="20"/>
      <c r="T56" s="20"/>
      <c r="U56" s="20"/>
      <c r="V56" s="20"/>
      <c r="W56" s="20"/>
      <c r="X56" s="20"/>
      <c r="Y56" s="20"/>
      <c r="Z56" s="20"/>
      <c r="AA56" s="20"/>
      <c r="AB56" s="20"/>
      <c r="AC56" s="20"/>
      <c r="AD56" s="20"/>
    </row>
    <row r="57" spans="1:30" ht="12.75">
      <c r="A57" s="21"/>
      <c r="B57"/>
      <c r="C57" s="11"/>
      <c r="D57" s="11"/>
      <c r="E57" s="13"/>
      <c r="F57"/>
      <c r="G57" s="11"/>
      <c r="H57" s="11"/>
      <c r="I57" s="22"/>
      <c r="J57"/>
      <c r="K57" s="11"/>
      <c r="L57" s="11"/>
      <c r="M57" s="22"/>
      <c r="N57"/>
      <c r="O57" s="11"/>
      <c r="P57" s="11"/>
      <c r="Q57" s="17"/>
      <c r="R57" s="20"/>
      <c r="S57" s="20"/>
      <c r="T57" s="20"/>
      <c r="U57" s="20"/>
      <c r="V57" s="20"/>
      <c r="W57" s="20"/>
      <c r="X57" s="20"/>
      <c r="Y57" s="20"/>
      <c r="Z57" s="20"/>
      <c r="AA57" s="20"/>
      <c r="AB57" s="20"/>
      <c r="AC57" s="20"/>
      <c r="AD57" s="20"/>
    </row>
    <row r="58" spans="1:30" ht="12.75">
      <c r="A58" s="21"/>
      <c r="B58"/>
      <c r="C58" s="11"/>
      <c r="D58" s="11"/>
      <c r="E58" s="13"/>
      <c r="F58"/>
      <c r="G58" s="11"/>
      <c r="H58" s="11"/>
      <c r="I58" s="22"/>
      <c r="J58"/>
      <c r="K58" s="11"/>
      <c r="L58" s="11"/>
      <c r="M58" s="22"/>
      <c r="N58"/>
      <c r="O58" s="11"/>
      <c r="P58" s="11"/>
      <c r="Q58" s="17"/>
      <c r="R58" s="20"/>
      <c r="S58" s="20"/>
      <c r="T58" s="20"/>
      <c r="U58" s="20"/>
      <c r="V58" s="20"/>
      <c r="W58" s="20"/>
      <c r="X58" s="20"/>
      <c r="Y58" s="20"/>
      <c r="Z58" s="20"/>
      <c r="AA58" s="20"/>
      <c r="AB58" s="20"/>
      <c r="AC58" s="20"/>
      <c r="AD58" s="20"/>
    </row>
    <row r="59" spans="1:30" ht="12.75">
      <c r="A59" s="21"/>
      <c r="B59"/>
      <c r="C59" s="11"/>
      <c r="D59" s="11"/>
      <c r="E59" s="13"/>
      <c r="F59"/>
      <c r="G59" s="11"/>
      <c r="H59" s="11"/>
      <c r="I59" s="22"/>
      <c r="J59"/>
      <c r="K59" s="11"/>
      <c r="L59" s="11"/>
      <c r="M59" s="22"/>
      <c r="N59"/>
      <c r="O59" s="11"/>
      <c r="P59" s="11"/>
      <c r="Q59" s="17"/>
      <c r="R59" s="20"/>
      <c r="S59" s="20"/>
      <c r="T59" s="20"/>
      <c r="U59" s="20"/>
      <c r="V59" s="20"/>
      <c r="W59" s="20"/>
      <c r="X59" s="20"/>
      <c r="Y59" s="20"/>
      <c r="Z59" s="20"/>
      <c r="AA59" s="20"/>
      <c r="AB59" s="20"/>
      <c r="AC59" s="20"/>
      <c r="AD59" s="20"/>
    </row>
    <row r="60" spans="1:30" ht="12.75">
      <c r="A60" s="21"/>
      <c r="B60"/>
      <c r="C60" s="11"/>
      <c r="D60" s="11"/>
      <c r="E60" s="13"/>
      <c r="F60"/>
      <c r="G60" s="11"/>
      <c r="H60" s="11"/>
      <c r="I60" s="22"/>
      <c r="J60"/>
      <c r="K60" s="11"/>
      <c r="L60" s="11"/>
      <c r="M60" s="22"/>
      <c r="N60"/>
      <c r="O60" s="11"/>
      <c r="P60" s="11"/>
      <c r="Q60" s="17"/>
      <c r="R60" s="20"/>
      <c r="S60" s="20"/>
      <c r="T60" s="20"/>
      <c r="U60" s="20"/>
      <c r="V60" s="20"/>
      <c r="W60" s="20"/>
      <c r="X60" s="20"/>
      <c r="Y60" s="20"/>
      <c r="Z60" s="20"/>
      <c r="AA60" s="20"/>
      <c r="AB60" s="20"/>
      <c r="AC60" s="20"/>
      <c r="AD60" s="20"/>
    </row>
    <row r="61" spans="1:30" ht="12.75">
      <c r="A61" s="21"/>
      <c r="B61"/>
      <c r="C61" s="11"/>
      <c r="D61" s="11"/>
      <c r="E61" s="13"/>
      <c r="F61"/>
      <c r="G61" s="11"/>
      <c r="H61" s="11"/>
      <c r="I61" s="22"/>
      <c r="J61"/>
      <c r="K61" s="11"/>
      <c r="L61" s="11"/>
      <c r="M61" s="22"/>
      <c r="N61"/>
      <c r="O61" s="11"/>
      <c r="P61" s="11"/>
      <c r="Q61" s="17"/>
      <c r="R61" s="20"/>
      <c r="S61" s="20"/>
      <c r="T61" s="20"/>
      <c r="U61" s="20"/>
      <c r="V61" s="20"/>
      <c r="W61" s="20"/>
      <c r="X61" s="20"/>
      <c r="Y61" s="20"/>
      <c r="Z61" s="20"/>
      <c r="AA61" s="20"/>
      <c r="AB61" s="20"/>
      <c r="AC61" s="20"/>
      <c r="AD61" s="20"/>
    </row>
    <row r="62" spans="1:30" ht="12.75">
      <c r="A62" s="21"/>
      <c r="B62"/>
      <c r="C62" s="11"/>
      <c r="D62" s="11"/>
      <c r="E62" s="13"/>
      <c r="F62"/>
      <c r="G62" s="11"/>
      <c r="H62" s="11"/>
      <c r="I62" s="22"/>
      <c r="J62"/>
      <c r="K62" s="11"/>
      <c r="L62" s="11"/>
      <c r="M62" s="22"/>
      <c r="N62"/>
      <c r="O62" s="11"/>
      <c r="P62" s="11"/>
      <c r="Q62" s="17"/>
      <c r="R62" s="20"/>
      <c r="S62" s="20"/>
      <c r="T62" s="20"/>
      <c r="U62" s="20"/>
      <c r="V62" s="20"/>
      <c r="W62" s="20"/>
      <c r="X62" s="20"/>
      <c r="Y62" s="20"/>
      <c r="Z62" s="20"/>
      <c r="AA62" s="20"/>
      <c r="AB62" s="20"/>
      <c r="AC62" s="20"/>
      <c r="AD62" s="20"/>
    </row>
    <row r="63" spans="1:30" ht="12.75">
      <c r="A63" s="21"/>
      <c r="B63"/>
      <c r="C63" s="11"/>
      <c r="D63" s="11"/>
      <c r="E63" s="13"/>
      <c r="F63"/>
      <c r="G63" s="11"/>
      <c r="H63" s="11"/>
      <c r="I63" s="22"/>
      <c r="J63"/>
      <c r="K63" s="11"/>
      <c r="L63" s="11"/>
      <c r="M63" s="22"/>
      <c r="N63"/>
      <c r="O63" s="11"/>
      <c r="P63" s="11"/>
      <c r="Q63" s="17"/>
      <c r="R63" s="20"/>
      <c r="S63" s="20"/>
      <c r="T63" s="20"/>
      <c r="U63" s="20"/>
      <c r="V63" s="20"/>
      <c r="W63" s="20"/>
      <c r="X63" s="20"/>
      <c r="Y63" s="20"/>
      <c r="Z63" s="20"/>
      <c r="AA63" s="20"/>
      <c r="AB63" s="20"/>
      <c r="AC63" s="20"/>
      <c r="AD63" s="20"/>
    </row>
    <row r="64" spans="1:30" ht="12.75">
      <c r="A64" s="21"/>
      <c r="B64"/>
      <c r="C64" s="11"/>
      <c r="D64" s="11"/>
      <c r="E64" s="13"/>
      <c r="F64"/>
      <c r="G64" s="11"/>
      <c r="H64" s="11"/>
      <c r="I64" s="22"/>
      <c r="J64"/>
      <c r="K64" s="11"/>
      <c r="L64" s="11"/>
      <c r="M64" s="22"/>
      <c r="N64"/>
      <c r="O64" s="11"/>
      <c r="P64" s="11"/>
      <c r="Q64" s="17"/>
      <c r="R64" s="20"/>
      <c r="S64" s="20"/>
      <c r="T64" s="20"/>
      <c r="U64" s="20"/>
      <c r="V64" s="20"/>
      <c r="W64" s="20"/>
      <c r="X64" s="20"/>
      <c r="Y64" s="20"/>
      <c r="Z64" s="20"/>
      <c r="AA64" s="20"/>
      <c r="AB64" s="20"/>
      <c r="AC64" s="20"/>
      <c r="AD64" s="20"/>
    </row>
    <row r="65" spans="1:30" ht="12.75">
      <c r="A65" s="21"/>
      <c r="B65"/>
      <c r="C65" s="11"/>
      <c r="D65" s="11"/>
      <c r="E65" s="13"/>
      <c r="F65"/>
      <c r="G65" s="11"/>
      <c r="H65" s="11"/>
      <c r="I65" s="22"/>
      <c r="J65"/>
      <c r="K65" s="11"/>
      <c r="L65" s="11"/>
      <c r="M65" s="22"/>
      <c r="N65"/>
      <c r="O65" s="11"/>
      <c r="P65" s="11"/>
      <c r="Q65" s="17"/>
      <c r="R65" s="20"/>
      <c r="S65" s="20"/>
      <c r="T65" s="20"/>
      <c r="U65" s="20"/>
      <c r="V65" s="20"/>
      <c r="W65" s="20"/>
      <c r="X65" s="20"/>
      <c r="Y65" s="20"/>
      <c r="Z65" s="20"/>
      <c r="AA65" s="20"/>
      <c r="AB65" s="20"/>
      <c r="AC65" s="20"/>
      <c r="AD65" s="20"/>
    </row>
    <row r="66" spans="1:30" ht="12.75">
      <c r="A66" s="21"/>
      <c r="B66"/>
      <c r="C66" s="11"/>
      <c r="D66" s="11"/>
      <c r="E66" s="13"/>
      <c r="F66"/>
      <c r="G66" s="11"/>
      <c r="H66" s="11"/>
      <c r="I66" s="22"/>
      <c r="J66"/>
      <c r="K66" s="11"/>
      <c r="L66" s="11"/>
      <c r="M66" s="22"/>
      <c r="N66"/>
      <c r="O66" s="11"/>
      <c r="P66" s="11"/>
      <c r="Q66" s="17"/>
      <c r="R66" s="20"/>
      <c r="S66" s="20"/>
      <c r="T66" s="20"/>
      <c r="U66" s="20"/>
      <c r="V66" s="20"/>
      <c r="W66" s="20"/>
      <c r="X66" s="20"/>
      <c r="Y66" s="20"/>
      <c r="Z66" s="20"/>
      <c r="AA66" s="20"/>
      <c r="AB66" s="20"/>
      <c r="AC66" s="20"/>
      <c r="AD66" s="20"/>
    </row>
    <row r="67" spans="1:30" ht="12.75">
      <c r="A67" s="21"/>
      <c r="B67"/>
      <c r="C67" s="11"/>
      <c r="D67" s="11"/>
      <c r="E67" s="13"/>
      <c r="F67"/>
      <c r="G67" s="11"/>
      <c r="H67" s="11"/>
      <c r="I67" s="22"/>
      <c r="J67"/>
      <c r="K67" s="11"/>
      <c r="L67" s="11"/>
      <c r="M67" s="22"/>
      <c r="N67"/>
      <c r="O67" s="11"/>
      <c r="P67" s="11"/>
      <c r="Q67" s="17"/>
      <c r="R67" s="20"/>
      <c r="S67" s="20"/>
      <c r="T67" s="20"/>
      <c r="U67" s="20"/>
      <c r="V67" s="20"/>
      <c r="W67" s="20"/>
      <c r="X67" s="20"/>
      <c r="Y67" s="20"/>
      <c r="Z67" s="20"/>
      <c r="AA67" s="20"/>
      <c r="AB67" s="20"/>
      <c r="AC67" s="20"/>
      <c r="AD67" s="20"/>
    </row>
    <row r="68" spans="1:30" ht="12.75">
      <c r="A68" s="21"/>
      <c r="B68"/>
      <c r="C68" s="11"/>
      <c r="D68" s="11"/>
      <c r="E68" s="13"/>
      <c r="F68"/>
      <c r="G68" s="11"/>
      <c r="H68" s="11"/>
      <c r="I68" s="22"/>
      <c r="J68"/>
      <c r="K68" s="11"/>
      <c r="L68" s="11"/>
      <c r="M68" s="22"/>
      <c r="N68"/>
      <c r="O68" s="11"/>
      <c r="P68" s="11"/>
      <c r="Q68" s="17"/>
      <c r="R68" s="20"/>
      <c r="S68" s="20"/>
      <c r="T68" s="20"/>
      <c r="U68" s="20"/>
      <c r="V68" s="20"/>
      <c r="W68" s="20"/>
      <c r="X68" s="20"/>
      <c r="Y68" s="20"/>
      <c r="Z68" s="20"/>
      <c r="AA68" s="20"/>
      <c r="AB68" s="20"/>
      <c r="AC68" s="20"/>
      <c r="AD68" s="20"/>
    </row>
    <row r="69" spans="1:30" ht="12.75">
      <c r="A69" s="21"/>
      <c r="B69"/>
      <c r="C69" s="11"/>
      <c r="D69" s="11"/>
      <c r="E69" s="13"/>
      <c r="F69"/>
      <c r="G69" s="11"/>
      <c r="H69" s="11"/>
      <c r="I69" s="22"/>
      <c r="J69"/>
      <c r="K69" s="11"/>
      <c r="L69" s="11"/>
      <c r="M69" s="22"/>
      <c r="N69"/>
      <c r="O69" s="11"/>
      <c r="P69" s="11"/>
      <c r="Q69" s="17"/>
      <c r="R69" s="20"/>
      <c r="S69" s="20"/>
      <c r="T69" s="20"/>
      <c r="U69" s="20"/>
      <c r="V69" s="20"/>
      <c r="W69" s="20"/>
      <c r="X69" s="20"/>
      <c r="Y69" s="20"/>
      <c r="Z69" s="20"/>
      <c r="AA69" s="20"/>
      <c r="AB69" s="20"/>
      <c r="AC69" s="20"/>
      <c r="AD69" s="20"/>
    </row>
    <row r="70" spans="1:30" ht="12.75">
      <c r="A70" s="21"/>
      <c r="B70"/>
      <c r="C70" s="11"/>
      <c r="D70" s="11"/>
      <c r="E70" s="13"/>
      <c r="F70"/>
      <c r="G70" s="11"/>
      <c r="H70" s="11"/>
      <c r="I70" s="22"/>
      <c r="J70"/>
      <c r="K70" s="11"/>
      <c r="L70" s="11"/>
      <c r="M70" s="22"/>
      <c r="N70"/>
      <c r="O70" s="11"/>
      <c r="P70" s="11"/>
      <c r="Q70" s="17"/>
      <c r="R70" s="20"/>
      <c r="S70" s="20"/>
      <c r="T70" s="20"/>
      <c r="U70" s="20"/>
      <c r="V70" s="20"/>
      <c r="W70" s="20"/>
      <c r="X70" s="20"/>
      <c r="Y70" s="20"/>
      <c r="Z70" s="20"/>
      <c r="AA70" s="20"/>
      <c r="AB70" s="20"/>
      <c r="AC70" s="20"/>
      <c r="AD70" s="20"/>
    </row>
    <row r="71" spans="1:30" ht="12.75">
      <c r="A71" s="21"/>
      <c r="B71"/>
      <c r="C71" s="11"/>
      <c r="D71" s="11"/>
      <c r="E71" s="13"/>
      <c r="F71"/>
      <c r="G71" s="11"/>
      <c r="H71" s="11"/>
      <c r="I71" s="22"/>
      <c r="J71"/>
      <c r="K71" s="11"/>
      <c r="L71" s="11"/>
      <c r="M71" s="22"/>
      <c r="N71"/>
      <c r="O71" s="11"/>
      <c r="P71" s="11"/>
      <c r="Q71" s="17"/>
      <c r="R71" s="20"/>
      <c r="S71" s="20"/>
      <c r="T71" s="20"/>
      <c r="U71" s="20"/>
      <c r="V71" s="20"/>
      <c r="W71" s="20"/>
      <c r="X71" s="20"/>
      <c r="Y71" s="20"/>
      <c r="Z71" s="20"/>
      <c r="AA71" s="20"/>
      <c r="AB71" s="20"/>
      <c r="AC71" s="20"/>
      <c r="AD71" s="20"/>
    </row>
    <row r="72" spans="1:30" ht="12.75">
      <c r="A72" s="21"/>
      <c r="B72"/>
      <c r="C72" s="11"/>
      <c r="D72" s="11"/>
      <c r="E72" s="13"/>
      <c r="F72"/>
      <c r="G72" s="11"/>
      <c r="H72" s="11"/>
      <c r="I72" s="22"/>
      <c r="J72"/>
      <c r="K72" s="11"/>
      <c r="L72" s="11"/>
      <c r="M72" s="22"/>
      <c r="N72"/>
      <c r="O72" s="11"/>
      <c r="P72" s="11"/>
      <c r="Q72" s="17"/>
      <c r="R72" s="20"/>
      <c r="S72" s="20"/>
      <c r="T72" s="20"/>
      <c r="U72" s="20"/>
      <c r="V72" s="20"/>
      <c r="W72" s="20"/>
      <c r="X72" s="20"/>
      <c r="Y72" s="20"/>
      <c r="Z72" s="20"/>
      <c r="AA72" s="20"/>
      <c r="AB72" s="20"/>
      <c r="AC72" s="20"/>
      <c r="AD72" s="20"/>
    </row>
    <row r="73" spans="1:30" ht="12.75">
      <c r="A73" s="21"/>
      <c r="B73"/>
      <c r="C73" s="11"/>
      <c r="D73" s="11"/>
      <c r="E73" s="13"/>
      <c r="F73"/>
      <c r="G73" s="11"/>
      <c r="H73" s="11"/>
      <c r="I73" s="22"/>
      <c r="J73"/>
      <c r="K73" s="11"/>
      <c r="L73" s="11"/>
      <c r="M73" s="22"/>
      <c r="N73"/>
      <c r="O73" s="11"/>
      <c r="P73" s="11"/>
      <c r="Q73" s="17"/>
      <c r="R73" s="20"/>
      <c r="S73" s="20"/>
      <c r="T73" s="20"/>
      <c r="U73" s="20"/>
      <c r="V73" s="20"/>
      <c r="W73" s="20"/>
      <c r="X73" s="20"/>
      <c r="Y73" s="20"/>
      <c r="Z73" s="20"/>
      <c r="AA73" s="20"/>
      <c r="AB73" s="20"/>
      <c r="AC73" s="20"/>
      <c r="AD73" s="20"/>
    </row>
    <row r="74" spans="3:16" ht="12.75">
      <c r="C74" s="11"/>
      <c r="D74" s="11"/>
      <c r="G74" s="11"/>
      <c r="H74" s="11"/>
      <c r="K74" s="11"/>
      <c r="L74" s="11"/>
      <c r="O74" s="11"/>
      <c r="P74" s="11"/>
    </row>
    <row r="75" spans="3:16" ht="12.75">
      <c r="C75" s="11"/>
      <c r="D75" s="11"/>
      <c r="G75" s="11"/>
      <c r="H75" s="11"/>
      <c r="K75" s="11"/>
      <c r="L75" s="11"/>
      <c r="O75" s="11"/>
      <c r="P75" s="11"/>
    </row>
    <row r="76" spans="3:16" ht="12.75">
      <c r="C76" s="11"/>
      <c r="D76" s="11"/>
      <c r="G76" s="11"/>
      <c r="H76" s="11"/>
      <c r="K76" s="11"/>
      <c r="L76" s="11"/>
      <c r="O76" s="11"/>
      <c r="P76" s="11"/>
    </row>
    <row r="77" spans="3:16" ht="12.75">
      <c r="C77" s="11"/>
      <c r="D77" s="11"/>
      <c r="G77" s="11"/>
      <c r="H77" s="11"/>
      <c r="K77" s="11"/>
      <c r="L77" s="11"/>
      <c r="O77" s="11"/>
      <c r="P77" s="11"/>
    </row>
    <row r="78" spans="3:16" ht="12.75">
      <c r="C78" s="11"/>
      <c r="D78" s="11"/>
      <c r="G78" s="11"/>
      <c r="H78" s="11"/>
      <c r="K78" s="11"/>
      <c r="L78" s="11"/>
      <c r="O78" s="11"/>
      <c r="P78" s="11"/>
    </row>
    <row r="79" spans="3:16" ht="12.75">
      <c r="C79" s="11"/>
      <c r="D79" s="11"/>
      <c r="G79" s="11"/>
      <c r="H79" s="11"/>
      <c r="K79" s="11"/>
      <c r="L79" s="11"/>
      <c r="O79" s="11"/>
      <c r="P79" s="11"/>
    </row>
    <row r="80" spans="3:16" ht="12.75">
      <c r="C80" s="11"/>
      <c r="D80" s="11"/>
      <c r="G80" s="11"/>
      <c r="H80" s="11"/>
      <c r="K80" s="11"/>
      <c r="L80" s="11"/>
      <c r="O80" s="11"/>
      <c r="P80" s="11"/>
    </row>
    <row r="81" spans="3:16" ht="12.75">
      <c r="C81" s="11"/>
      <c r="D81" s="11"/>
      <c r="G81" s="11"/>
      <c r="H81" s="11"/>
      <c r="K81" s="11"/>
      <c r="L81" s="11"/>
      <c r="O81" s="11"/>
      <c r="P81" s="11"/>
    </row>
    <row r="82" spans="3:16" ht="12.75">
      <c r="C82" s="11"/>
      <c r="D82" s="11"/>
      <c r="G82" s="11"/>
      <c r="H82" s="11"/>
      <c r="K82" s="11"/>
      <c r="L82" s="11"/>
      <c r="O82" s="11"/>
      <c r="P82" s="11"/>
    </row>
    <row r="83" spans="3:16" ht="12.75">
      <c r="C83" s="11"/>
      <c r="D83" s="11"/>
      <c r="G83" s="11"/>
      <c r="H83" s="11"/>
      <c r="K83" s="11"/>
      <c r="L83" s="11"/>
      <c r="O83" s="11"/>
      <c r="P83" s="11"/>
    </row>
    <row r="84" spans="3:16" ht="12.75">
      <c r="C84" s="11"/>
      <c r="D84" s="11"/>
      <c r="G84" s="11"/>
      <c r="H84" s="11"/>
      <c r="K84" s="11"/>
      <c r="L84" s="11"/>
      <c r="O84" s="11"/>
      <c r="P84" s="11"/>
    </row>
    <row r="85" spans="3:16" ht="12.75">
      <c r="C85" s="11"/>
      <c r="D85" s="11"/>
      <c r="G85" s="11"/>
      <c r="H85" s="11"/>
      <c r="K85" s="11"/>
      <c r="L85" s="11"/>
      <c r="O85" s="11"/>
      <c r="P85" s="11"/>
    </row>
    <row r="86" spans="3:16" ht="12.75">
      <c r="C86" s="11"/>
      <c r="D86" s="11"/>
      <c r="G86" s="11"/>
      <c r="H86" s="11"/>
      <c r="K86" s="11"/>
      <c r="L86" s="11"/>
      <c r="O86" s="11"/>
      <c r="P86" s="11"/>
    </row>
    <row r="87" spans="3:16" ht="12.75">
      <c r="C87" s="11"/>
      <c r="D87" s="11"/>
      <c r="G87" s="11"/>
      <c r="H87" s="11"/>
      <c r="K87" s="11"/>
      <c r="L87" s="11"/>
      <c r="O87" s="11"/>
      <c r="P87" s="11"/>
    </row>
    <row r="88" spans="3:16" ht="12.75">
      <c r="C88" s="11"/>
      <c r="D88" s="11"/>
      <c r="G88" s="11"/>
      <c r="H88" s="11"/>
      <c r="K88" s="11"/>
      <c r="L88" s="11"/>
      <c r="O88" s="11"/>
      <c r="P88" s="11"/>
    </row>
    <row r="89" spans="3:16" ht="12.75">
      <c r="C89" s="11"/>
      <c r="D89" s="11"/>
      <c r="G89" s="11"/>
      <c r="H89" s="11"/>
      <c r="K89" s="11"/>
      <c r="L89" s="11"/>
      <c r="O89" s="11"/>
      <c r="P89" s="11"/>
    </row>
    <row r="90" spans="3:16" ht="12.75">
      <c r="C90" s="11"/>
      <c r="D90" s="11"/>
      <c r="G90" s="11"/>
      <c r="H90" s="11"/>
      <c r="K90" s="11"/>
      <c r="L90" s="11"/>
      <c r="O90" s="11"/>
      <c r="P90" s="11"/>
    </row>
    <row r="91" spans="3:16" ht="12.75">
      <c r="C91" s="11"/>
      <c r="D91" s="11"/>
      <c r="G91" s="11"/>
      <c r="H91" s="11"/>
      <c r="K91" s="11"/>
      <c r="L91" s="11"/>
      <c r="O91" s="11"/>
      <c r="P91" s="11"/>
    </row>
    <row r="92" spans="3:16" ht="12.75">
      <c r="C92" s="11"/>
      <c r="D92" s="11"/>
      <c r="G92" s="11"/>
      <c r="H92" s="11"/>
      <c r="K92" s="11"/>
      <c r="L92" s="11"/>
      <c r="O92" s="11"/>
      <c r="P92" s="11"/>
    </row>
    <row r="93" spans="3:16" ht="12.75">
      <c r="C93" s="11"/>
      <c r="D93" s="11"/>
      <c r="G93" s="11"/>
      <c r="H93" s="11"/>
      <c r="K93" s="11"/>
      <c r="L93" s="11"/>
      <c r="O93" s="11"/>
      <c r="P93" s="11"/>
    </row>
    <row r="94" spans="3:16" ht="12.75">
      <c r="C94" s="11"/>
      <c r="D94" s="11"/>
      <c r="G94" s="11"/>
      <c r="H94" s="11"/>
      <c r="K94" s="11"/>
      <c r="L94" s="11"/>
      <c r="O94" s="11"/>
      <c r="P94" s="11"/>
    </row>
    <row r="95" spans="3:16" ht="12.75">
      <c r="C95" s="11"/>
      <c r="D95" s="11"/>
      <c r="G95" s="11"/>
      <c r="H95" s="11"/>
      <c r="K95" s="11"/>
      <c r="L95" s="11"/>
      <c r="O95" s="11"/>
      <c r="P95" s="11"/>
    </row>
    <row r="96" spans="3:16" ht="12.75">
      <c r="C96" s="11"/>
      <c r="D96" s="11"/>
      <c r="G96" s="11"/>
      <c r="H96" s="11"/>
      <c r="K96" s="11"/>
      <c r="L96" s="11"/>
      <c r="O96" s="11"/>
      <c r="P96" s="11"/>
    </row>
    <row r="97" spans="3:16" ht="12.75">
      <c r="C97" s="11"/>
      <c r="D97" s="11"/>
      <c r="G97" s="11"/>
      <c r="H97" s="11"/>
      <c r="K97" s="11"/>
      <c r="L97" s="11"/>
      <c r="O97" s="11"/>
      <c r="P97" s="11"/>
    </row>
    <row r="98" spans="3:16" ht="12.75">
      <c r="C98" s="11"/>
      <c r="D98" s="11"/>
      <c r="G98" s="11"/>
      <c r="H98" s="11"/>
      <c r="K98" s="11"/>
      <c r="L98" s="11"/>
      <c r="O98" s="11"/>
      <c r="P98" s="11"/>
    </row>
    <row r="99" spans="3:16" ht="12.75">
      <c r="C99" s="11"/>
      <c r="D99" s="11"/>
      <c r="G99" s="11"/>
      <c r="H99" s="11"/>
      <c r="K99" s="11"/>
      <c r="L99" s="11"/>
      <c r="O99" s="11"/>
      <c r="P99" s="11"/>
    </row>
    <row r="100" spans="3:16" ht="12.75">
      <c r="C100" s="11"/>
      <c r="D100" s="11"/>
      <c r="G100" s="11"/>
      <c r="H100" s="11"/>
      <c r="K100" s="11"/>
      <c r="L100" s="11"/>
      <c r="O100" s="11"/>
      <c r="P100" s="11"/>
    </row>
    <row r="101" spans="3:16" ht="12.75">
      <c r="C101" s="11"/>
      <c r="D101" s="11"/>
      <c r="G101" s="11"/>
      <c r="H101" s="11"/>
      <c r="K101" s="11"/>
      <c r="L101" s="11"/>
      <c r="O101" s="11"/>
      <c r="P101" s="11"/>
    </row>
    <row r="102" spans="3:16" ht="12.75">
      <c r="C102" s="11"/>
      <c r="D102" s="11"/>
      <c r="G102" s="11"/>
      <c r="H102" s="11"/>
      <c r="K102" s="11"/>
      <c r="L102" s="11"/>
      <c r="O102" s="11"/>
      <c r="P102" s="11"/>
    </row>
    <row r="103" spans="3:16" ht="12.75">
      <c r="C103" s="11"/>
      <c r="D103" s="11"/>
      <c r="G103" s="11"/>
      <c r="H103" s="11"/>
      <c r="K103" s="11"/>
      <c r="L103" s="11"/>
      <c r="O103" s="11"/>
      <c r="P103" s="11"/>
    </row>
    <row r="104" spans="3:16" ht="12.75">
      <c r="C104" s="11"/>
      <c r="D104" s="11"/>
      <c r="G104" s="11"/>
      <c r="H104" s="11"/>
      <c r="K104" s="11"/>
      <c r="L104" s="11"/>
      <c r="O104" s="11"/>
      <c r="P104" s="11"/>
    </row>
    <row r="105" spans="3:16" ht="12.75">
      <c r="C105" s="11"/>
      <c r="D105" s="11"/>
      <c r="G105" s="11"/>
      <c r="H105" s="11"/>
      <c r="K105" s="11"/>
      <c r="L105" s="11"/>
      <c r="O105" s="11"/>
      <c r="P105" s="11"/>
    </row>
    <row r="106" spans="3:16" ht="12.75">
      <c r="C106" s="11"/>
      <c r="D106" s="11"/>
      <c r="G106" s="11"/>
      <c r="H106" s="11"/>
      <c r="K106" s="11"/>
      <c r="L106" s="11"/>
      <c r="O106" s="11"/>
      <c r="P106" s="11"/>
    </row>
    <row r="107" spans="3:16" ht="12.75">
      <c r="C107" s="11"/>
      <c r="D107" s="11"/>
      <c r="G107" s="11"/>
      <c r="H107" s="11"/>
      <c r="K107" s="11"/>
      <c r="L107" s="11"/>
      <c r="O107" s="11"/>
      <c r="P107" s="11"/>
    </row>
    <row r="108" spans="3:16" ht="12.75">
      <c r="C108" s="11"/>
      <c r="D108" s="11"/>
      <c r="G108" s="11"/>
      <c r="H108" s="11"/>
      <c r="K108" s="11"/>
      <c r="L108" s="11"/>
      <c r="O108" s="11"/>
      <c r="P108" s="11"/>
    </row>
    <row r="109" spans="3:16" ht="12.75">
      <c r="C109" s="11"/>
      <c r="D109" s="11"/>
      <c r="G109" s="11"/>
      <c r="H109" s="11"/>
      <c r="K109" s="11"/>
      <c r="L109" s="11"/>
      <c r="O109" s="11"/>
      <c r="P109" s="11"/>
    </row>
    <row r="110" spans="3:16" ht="12.75">
      <c r="C110" s="11"/>
      <c r="D110" s="11"/>
      <c r="G110" s="11"/>
      <c r="H110" s="11"/>
      <c r="K110" s="11"/>
      <c r="L110" s="11"/>
      <c r="O110" s="11"/>
      <c r="P110" s="11"/>
    </row>
    <row r="111" spans="3:16" ht="12.75">
      <c r="C111" s="11"/>
      <c r="D111" s="11"/>
      <c r="G111" s="11"/>
      <c r="H111" s="11"/>
      <c r="K111" s="11"/>
      <c r="L111" s="11"/>
      <c r="O111" s="11"/>
      <c r="P111" s="11"/>
    </row>
    <row r="112" spans="3:16" ht="12.75">
      <c r="C112" s="11"/>
      <c r="D112" s="11"/>
      <c r="G112" s="11"/>
      <c r="H112" s="11"/>
      <c r="K112" s="11"/>
      <c r="L112" s="11"/>
      <c r="O112" s="11"/>
      <c r="P112" s="11"/>
    </row>
    <row r="113" spans="3:16" ht="12.75">
      <c r="C113" s="11"/>
      <c r="D113" s="11"/>
      <c r="G113" s="11"/>
      <c r="H113" s="11"/>
      <c r="K113" s="11"/>
      <c r="L113" s="11"/>
      <c r="O113" s="11"/>
      <c r="P113" s="11"/>
    </row>
    <row r="114" spans="3:16" ht="12.75">
      <c r="C114" s="11"/>
      <c r="D114" s="11"/>
      <c r="G114" s="11"/>
      <c r="H114" s="11"/>
      <c r="K114" s="11"/>
      <c r="L114" s="11"/>
      <c r="O114" s="11"/>
      <c r="P114" s="11"/>
    </row>
    <row r="115" spans="3:16" ht="12.75">
      <c r="C115" s="11"/>
      <c r="D115" s="11"/>
      <c r="G115" s="11"/>
      <c r="H115" s="11"/>
      <c r="K115" s="11"/>
      <c r="L115" s="11"/>
      <c r="O115" s="11"/>
      <c r="P115" s="11"/>
    </row>
    <row r="116" spans="3:16" ht="12.75">
      <c r="C116" s="11"/>
      <c r="D116" s="11"/>
      <c r="G116" s="11"/>
      <c r="H116" s="11"/>
      <c r="K116" s="11"/>
      <c r="L116" s="11"/>
      <c r="O116" s="11"/>
      <c r="P116" s="11"/>
    </row>
    <row r="117" spans="3:16" ht="12.75">
      <c r="C117" s="11"/>
      <c r="D117" s="11"/>
      <c r="G117" s="11"/>
      <c r="H117" s="11"/>
      <c r="K117" s="11"/>
      <c r="L117" s="11"/>
      <c r="O117" s="11"/>
      <c r="P117" s="11"/>
    </row>
    <row r="118" spans="3:16" ht="12.75">
      <c r="C118" s="11"/>
      <c r="D118" s="11"/>
      <c r="G118" s="11"/>
      <c r="H118" s="11"/>
      <c r="K118" s="11"/>
      <c r="L118" s="11"/>
      <c r="O118" s="11"/>
      <c r="P118" s="11"/>
    </row>
    <row r="119" spans="3:16" ht="12.75">
      <c r="C119" s="11"/>
      <c r="D119" s="11"/>
      <c r="G119" s="11"/>
      <c r="H119" s="11"/>
      <c r="K119" s="11"/>
      <c r="L119" s="11"/>
      <c r="O119" s="11"/>
      <c r="P119" s="11"/>
    </row>
    <row r="120" spans="3:16" ht="12.75">
      <c r="C120" s="11"/>
      <c r="D120" s="11"/>
      <c r="G120" s="11"/>
      <c r="H120" s="11"/>
      <c r="K120" s="11"/>
      <c r="L120" s="11"/>
      <c r="O120" s="11"/>
      <c r="P120" s="11"/>
    </row>
    <row r="121" spans="3:16" ht="12.75">
      <c r="C121" s="11"/>
      <c r="D121" s="11"/>
      <c r="G121" s="11"/>
      <c r="H121" s="11"/>
      <c r="K121" s="11"/>
      <c r="L121" s="11"/>
      <c r="O121" s="11"/>
      <c r="P121" s="11"/>
    </row>
    <row r="122" spans="3:16" ht="12.75">
      <c r="C122" s="11"/>
      <c r="D122" s="11"/>
      <c r="G122" s="11"/>
      <c r="H122" s="11"/>
      <c r="K122" s="11"/>
      <c r="L122" s="11"/>
      <c r="O122" s="11"/>
      <c r="P122" s="11"/>
    </row>
    <row r="123" spans="3:16" ht="12.75">
      <c r="C123" s="11"/>
      <c r="D123" s="11"/>
      <c r="G123" s="11"/>
      <c r="H123" s="11"/>
      <c r="K123" s="11"/>
      <c r="L123" s="11"/>
      <c r="O123" s="11"/>
      <c r="P123" s="11"/>
    </row>
    <row r="124" spans="3:16" ht="12.75">
      <c r="C124" s="11"/>
      <c r="D124" s="11"/>
      <c r="G124" s="11"/>
      <c r="H124" s="11"/>
      <c r="K124" s="11"/>
      <c r="L124" s="11"/>
      <c r="O124" s="11"/>
      <c r="P124" s="11"/>
    </row>
    <row r="125" spans="3:16" ht="12.75">
      <c r="C125" s="11"/>
      <c r="D125" s="11"/>
      <c r="G125" s="11"/>
      <c r="H125" s="11"/>
      <c r="K125" s="11"/>
      <c r="L125" s="11"/>
      <c r="O125" s="11"/>
      <c r="P125" s="11"/>
    </row>
    <row r="126" spans="3:16" ht="12.75">
      <c r="C126" s="11"/>
      <c r="D126" s="11"/>
      <c r="G126" s="11"/>
      <c r="H126" s="11"/>
      <c r="K126" s="11"/>
      <c r="L126" s="11"/>
      <c r="O126" s="11"/>
      <c r="P126" s="11"/>
    </row>
    <row r="127" spans="3:16" ht="12.75">
      <c r="C127" s="11"/>
      <c r="D127" s="11"/>
      <c r="G127" s="11"/>
      <c r="H127" s="11"/>
      <c r="K127" s="11"/>
      <c r="L127" s="11"/>
      <c r="O127" s="11"/>
      <c r="P127" s="11"/>
    </row>
    <row r="128" spans="3:16" ht="12.75">
      <c r="C128" s="11"/>
      <c r="D128" s="11"/>
      <c r="G128" s="11"/>
      <c r="H128" s="11"/>
      <c r="K128" s="11"/>
      <c r="L128" s="11"/>
      <c r="O128" s="11"/>
      <c r="P128" s="11"/>
    </row>
    <row r="129" spans="3:16" ht="12.75">
      <c r="C129" s="11"/>
      <c r="D129" s="11"/>
      <c r="G129" s="11"/>
      <c r="H129" s="11"/>
      <c r="K129" s="11"/>
      <c r="L129" s="11"/>
      <c r="O129" s="11"/>
      <c r="P129" s="11"/>
    </row>
    <row r="130" spans="3:16" ht="12.75">
      <c r="C130" s="11"/>
      <c r="D130" s="11"/>
      <c r="G130" s="11"/>
      <c r="H130" s="11"/>
      <c r="K130" s="11"/>
      <c r="L130" s="11"/>
      <c r="O130" s="11"/>
      <c r="P130" s="11"/>
    </row>
    <row r="131" spans="3:16" ht="12.75">
      <c r="C131" s="11"/>
      <c r="D131" s="11"/>
      <c r="G131" s="11"/>
      <c r="H131" s="11"/>
      <c r="K131" s="11"/>
      <c r="L131" s="11"/>
      <c r="O131" s="11"/>
      <c r="P131" s="11"/>
    </row>
    <row r="132" spans="3:16" ht="12.75">
      <c r="C132" s="11"/>
      <c r="D132" s="11"/>
      <c r="G132" s="11"/>
      <c r="H132" s="11"/>
      <c r="K132" s="11"/>
      <c r="L132" s="11"/>
      <c r="O132" s="11"/>
      <c r="P132" s="11"/>
    </row>
    <row r="133" spans="3:16" ht="12.75">
      <c r="C133" s="11"/>
      <c r="D133" s="11"/>
      <c r="G133" s="11"/>
      <c r="H133" s="11"/>
      <c r="K133" s="11"/>
      <c r="L133" s="11"/>
      <c r="O133" s="11"/>
      <c r="P133" s="11"/>
    </row>
    <row r="134" spans="3:16" ht="12.75">
      <c r="C134" s="11"/>
      <c r="D134" s="11"/>
      <c r="G134" s="11"/>
      <c r="H134" s="11"/>
      <c r="K134" s="11"/>
      <c r="L134" s="11"/>
      <c r="O134" s="11"/>
      <c r="P134" s="11"/>
    </row>
    <row r="135" spans="3:16" ht="12.75">
      <c r="C135" s="11"/>
      <c r="D135" s="11"/>
      <c r="G135" s="11"/>
      <c r="H135" s="11"/>
      <c r="K135" s="11"/>
      <c r="L135" s="11"/>
      <c r="O135" s="11"/>
      <c r="P135" s="11"/>
    </row>
    <row r="136" spans="3:16" ht="12.75">
      <c r="C136" s="11"/>
      <c r="D136" s="11"/>
      <c r="G136" s="11"/>
      <c r="H136" s="11"/>
      <c r="K136" s="11"/>
      <c r="L136" s="11"/>
      <c r="O136" s="11"/>
      <c r="P136" s="11"/>
    </row>
    <row r="137" spans="3:16" ht="12.75">
      <c r="C137" s="11"/>
      <c r="D137" s="11"/>
      <c r="G137" s="11"/>
      <c r="H137" s="11"/>
      <c r="K137" s="11"/>
      <c r="L137" s="11"/>
      <c r="O137" s="11"/>
      <c r="P137" s="11"/>
    </row>
    <row r="138" spans="3:16" ht="12.75">
      <c r="C138" s="11"/>
      <c r="D138" s="11"/>
      <c r="G138" s="11"/>
      <c r="H138" s="11"/>
      <c r="K138" s="11"/>
      <c r="L138" s="11"/>
      <c r="O138" s="11"/>
      <c r="P138" s="11"/>
    </row>
    <row r="139" spans="3:16" ht="12.75">
      <c r="C139" s="11"/>
      <c r="D139" s="11"/>
      <c r="G139" s="11"/>
      <c r="H139" s="11"/>
      <c r="K139" s="11"/>
      <c r="L139" s="11"/>
      <c r="O139" s="11"/>
      <c r="P139" s="11"/>
    </row>
    <row r="140" spans="3:16" ht="12.75">
      <c r="C140" s="11"/>
      <c r="D140" s="11"/>
      <c r="G140" s="11"/>
      <c r="H140" s="11"/>
      <c r="K140" s="11"/>
      <c r="L140" s="11"/>
      <c r="O140" s="11"/>
      <c r="P140" s="11"/>
    </row>
    <row r="141" spans="3:16" ht="12.75">
      <c r="C141" s="11"/>
      <c r="D141" s="11"/>
      <c r="G141" s="11"/>
      <c r="H141" s="11"/>
      <c r="K141" s="11"/>
      <c r="L141" s="11"/>
      <c r="O141" s="11"/>
      <c r="P141" s="11"/>
    </row>
    <row r="142" spans="3:16" ht="12.75">
      <c r="C142" s="11"/>
      <c r="D142" s="11"/>
      <c r="G142" s="11"/>
      <c r="H142" s="11"/>
      <c r="K142" s="11"/>
      <c r="L142" s="11"/>
      <c r="O142" s="11"/>
      <c r="P142" s="11"/>
    </row>
    <row r="143" spans="3:16" ht="12.75">
      <c r="C143" s="11"/>
      <c r="D143" s="11"/>
      <c r="G143" s="11"/>
      <c r="H143" s="11"/>
      <c r="K143" s="11"/>
      <c r="L143" s="11"/>
      <c r="O143" s="11"/>
      <c r="P143" s="11"/>
    </row>
    <row r="144" spans="3:16" ht="12.75">
      <c r="C144" s="11"/>
      <c r="D144" s="11"/>
      <c r="G144" s="11"/>
      <c r="H144" s="11"/>
      <c r="K144" s="11"/>
      <c r="L144" s="11"/>
      <c r="O144" s="11"/>
      <c r="P144" s="11"/>
    </row>
    <row r="145" spans="3:16" ht="12.75">
      <c r="C145" s="11"/>
      <c r="D145" s="11"/>
      <c r="G145" s="11"/>
      <c r="H145" s="11"/>
      <c r="K145" s="11"/>
      <c r="L145" s="11"/>
      <c r="O145" s="11"/>
      <c r="P145" s="11"/>
    </row>
    <row r="146" spans="3:16" ht="12.75">
      <c r="C146" s="11"/>
      <c r="D146" s="11"/>
      <c r="G146" s="11"/>
      <c r="H146" s="11"/>
      <c r="K146" s="11"/>
      <c r="L146" s="11"/>
      <c r="O146" s="11"/>
      <c r="P146" s="11"/>
    </row>
    <row r="147" spans="3:16" ht="12.75">
      <c r="C147" s="11"/>
      <c r="D147" s="11"/>
      <c r="G147" s="11"/>
      <c r="H147" s="11"/>
      <c r="K147" s="11"/>
      <c r="L147" s="11"/>
      <c r="O147" s="11"/>
      <c r="P147" s="11"/>
    </row>
  </sheetData>
  <sheetProtection/>
  <mergeCells count="4">
    <mergeCell ref="N2:P2"/>
    <mergeCell ref="J2:L2"/>
    <mergeCell ref="B2:D2"/>
    <mergeCell ref="F2:H2"/>
  </mergeCells>
  <dataValidations count="2">
    <dataValidation type="decimal" allowBlank="1" showInputMessage="1" showErrorMessage="1" errorTitle="LAPS" error="The number of laps is not within the limits set at the top of this sheet. Either correct the entry or reset the parameters" sqref="G4:G73 O4:O73 C4:C73 K4:K73">
      <formula1>#REF!</formula1>
      <formula2>#REF!</formula2>
    </dataValidation>
    <dataValidation type="decimal" allowBlank="1" showInputMessage="1" showErrorMessage="1" errorTitle="LAP TIME" error="The lap time is not within the limits set at the top of this sheet. Either correct the entry or reset the parameters" sqref="H4:H73 L4:L73 P4:P73 D4:D73">
      <formula1>#REF!</formula1>
      <formula2>#REF!</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10.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73</v>
      </c>
      <c r="C5" s="18"/>
      <c r="D5" s="11">
        <v>31.8</v>
      </c>
      <c r="E5" s="11">
        <v>5.2</v>
      </c>
      <c r="F5" s="11">
        <v>31.35</v>
      </c>
      <c r="G5" s="11">
        <v>5.35</v>
      </c>
      <c r="H5" s="11">
        <v>32.35</v>
      </c>
      <c r="I5" s="11">
        <v>4.97</v>
      </c>
      <c r="J5" s="11">
        <v>24.4</v>
      </c>
      <c r="K5" s="11">
        <v>5.7</v>
      </c>
      <c r="L5" s="53">
        <f aca="true" t="shared" si="0" ref="L5:L24">SUM(D5,F5,H5,J5)</f>
        <v>119.9</v>
      </c>
      <c r="M5" s="54">
        <f aca="true" t="shared" si="1" ref="M5:M24">IF(COUNT(D5,F5,H5,J5)=4,MINA(D5,F5,H5,J5),0)</f>
        <v>24.4</v>
      </c>
      <c r="N5" s="54">
        <f aca="true" t="shared" si="2" ref="N5:N24">SUM(L5-M5)</f>
        <v>95.5</v>
      </c>
      <c r="O5" s="54">
        <f aca="true" t="shared" si="3" ref="O5:O24">MAX(D5,F5,H5,J5)</f>
        <v>32.35</v>
      </c>
      <c r="P5" s="54">
        <f aca="true" t="shared" si="4" ref="P5:P24">MIN(E5,G5,I5,K5)</f>
        <v>4.97</v>
      </c>
      <c r="Q5" s="54"/>
      <c r="R5" s="54"/>
      <c r="S5" s="53">
        <v>0</v>
      </c>
      <c r="T5" s="54"/>
      <c r="U5" s="54">
        <f aca="true" t="shared" si="5" ref="U5:U24">MAX(O5,S5)</f>
        <v>32.35</v>
      </c>
      <c r="V5" s="54">
        <f aca="true" t="shared" si="6" ref="V5:V24">MIN(P5,T5)</f>
        <v>4.97</v>
      </c>
      <c r="W5" s="55">
        <f>IF(V5&lt;&gt;0,SUM($X$3/V5*12),"")</f>
        <v>210.06036217303824</v>
      </c>
      <c r="X5" s="55">
        <f>IF(V5&lt;&gt;0,SUM(3600/V5*$X$3/5280),"")</f>
        <v>11.93524785074081</v>
      </c>
    </row>
    <row r="6" spans="1:24" ht="15" thickBot="1">
      <c r="A6" s="64"/>
      <c r="B6" t="s">
        <v>70</v>
      </c>
      <c r="C6" s="15"/>
      <c r="D6" s="11">
        <v>30.3</v>
      </c>
      <c r="E6" s="11">
        <v>5.44</v>
      </c>
      <c r="F6" s="11">
        <v>29.1</v>
      </c>
      <c r="G6" s="11">
        <v>5.63</v>
      </c>
      <c r="H6" s="11">
        <v>23.25</v>
      </c>
      <c r="I6" s="11">
        <v>0</v>
      </c>
      <c r="J6" s="11">
        <v>26.25</v>
      </c>
      <c r="K6" s="11">
        <v>5.73</v>
      </c>
      <c r="L6" s="53">
        <f t="shared" si="0"/>
        <v>108.9</v>
      </c>
      <c r="M6" s="54">
        <f t="shared" si="1"/>
        <v>23.25</v>
      </c>
      <c r="N6" s="54">
        <f t="shared" si="2"/>
        <v>85.65</v>
      </c>
      <c r="O6" s="54">
        <f t="shared" si="3"/>
        <v>30.3</v>
      </c>
      <c r="P6" s="54">
        <f t="shared" si="4"/>
        <v>0</v>
      </c>
      <c r="Q6" s="54"/>
      <c r="R6" s="54"/>
      <c r="S6" s="53">
        <v>0</v>
      </c>
      <c r="T6" s="54"/>
      <c r="U6" s="54">
        <f t="shared" si="5"/>
        <v>30.3</v>
      </c>
      <c r="V6" s="54">
        <f t="shared" si="6"/>
        <v>0</v>
      </c>
      <c r="W6" s="55">
        <f aca="true" t="shared" si="7" ref="W6:W24">IF(V6&lt;&gt;0,SUM($X$3/V6*12),"")</f>
      </c>
      <c r="X6" s="55">
        <f aca="true" t="shared" si="8" ref="X6:X24">IF(V6&lt;&gt;0,SUM(3600/V6*$X$3/5280),"")</f>
      </c>
    </row>
    <row r="7" spans="1:24" ht="15" thickBot="1">
      <c r="A7" s="64"/>
      <c r="B7" t="s">
        <v>72</v>
      </c>
      <c r="C7" s="15"/>
      <c r="D7" s="11">
        <v>29.7</v>
      </c>
      <c r="E7" s="11">
        <v>5.72</v>
      </c>
      <c r="F7" s="11">
        <v>27.25</v>
      </c>
      <c r="G7" s="11">
        <v>6.01</v>
      </c>
      <c r="H7" s="11">
        <v>26.2</v>
      </c>
      <c r="I7" s="11">
        <v>5.64</v>
      </c>
      <c r="J7" s="11">
        <v>26.3</v>
      </c>
      <c r="K7" s="11">
        <v>6.03</v>
      </c>
      <c r="L7" s="53">
        <f t="shared" si="0"/>
        <v>109.45</v>
      </c>
      <c r="M7" s="54">
        <f t="shared" si="1"/>
        <v>26.2</v>
      </c>
      <c r="N7" s="54">
        <f t="shared" si="2"/>
        <v>83.25</v>
      </c>
      <c r="O7" s="54">
        <f t="shared" si="3"/>
        <v>29.7</v>
      </c>
      <c r="P7" s="54">
        <f t="shared" si="4"/>
        <v>5.64</v>
      </c>
      <c r="Q7" s="54"/>
      <c r="R7" s="54"/>
      <c r="S7" s="53">
        <v>0</v>
      </c>
      <c r="T7" s="54"/>
      <c r="U7" s="54">
        <f t="shared" si="5"/>
        <v>29.7</v>
      </c>
      <c r="V7" s="54">
        <f t="shared" si="6"/>
        <v>5.64</v>
      </c>
      <c r="W7" s="55">
        <f t="shared" si="7"/>
        <v>185.10638297872342</v>
      </c>
      <c r="X7" s="55">
        <f t="shared" si="8"/>
        <v>10.517408123791103</v>
      </c>
    </row>
    <row r="8" spans="1:24" ht="15" thickBot="1">
      <c r="A8" s="64"/>
      <c r="B8" t="s">
        <v>63</v>
      </c>
      <c r="C8" s="15"/>
      <c r="D8" s="11">
        <v>25.85</v>
      </c>
      <c r="E8" s="11">
        <v>5.29</v>
      </c>
      <c r="F8" s="11">
        <v>24.65</v>
      </c>
      <c r="G8" s="11">
        <v>5.99</v>
      </c>
      <c r="H8" s="11">
        <v>25.45</v>
      </c>
      <c r="I8" s="11">
        <v>5.7</v>
      </c>
      <c r="J8" s="11">
        <v>26.45</v>
      </c>
      <c r="K8" s="11">
        <v>5.94</v>
      </c>
      <c r="L8" s="53">
        <f t="shared" si="0"/>
        <v>102.4</v>
      </c>
      <c r="M8" s="54">
        <f t="shared" si="1"/>
        <v>24.65</v>
      </c>
      <c r="N8" s="54">
        <f t="shared" si="2"/>
        <v>77.75</v>
      </c>
      <c r="O8" s="54">
        <f t="shared" si="3"/>
        <v>26.45</v>
      </c>
      <c r="P8" s="54">
        <f t="shared" si="4"/>
        <v>5.29</v>
      </c>
      <c r="Q8" s="54"/>
      <c r="R8" s="54"/>
      <c r="S8" s="53">
        <v>0</v>
      </c>
      <c r="T8" s="54"/>
      <c r="U8" s="54">
        <f t="shared" si="5"/>
        <v>26.45</v>
      </c>
      <c r="V8" s="54">
        <f t="shared" si="6"/>
        <v>5.29</v>
      </c>
      <c r="W8" s="55">
        <f t="shared" si="7"/>
        <v>197.35349716446126</v>
      </c>
      <c r="X8" s="55">
        <f t="shared" si="8"/>
        <v>11.213266884344389</v>
      </c>
    </row>
    <row r="9" spans="1:24" ht="15" thickBot="1">
      <c r="A9" s="64"/>
      <c r="B9" t="s">
        <v>62</v>
      </c>
      <c r="C9" s="15"/>
      <c r="D9" s="11">
        <v>26.1</v>
      </c>
      <c r="E9" s="11">
        <v>5.99</v>
      </c>
      <c r="F9" s="11">
        <v>24.7</v>
      </c>
      <c r="G9" s="11">
        <v>6.4</v>
      </c>
      <c r="H9" s="11">
        <v>23.45</v>
      </c>
      <c r="I9" s="11">
        <v>6.15</v>
      </c>
      <c r="J9" s="11">
        <v>23.55</v>
      </c>
      <c r="K9" s="11">
        <v>6.62</v>
      </c>
      <c r="L9" s="53">
        <f t="shared" si="0"/>
        <v>97.8</v>
      </c>
      <c r="M9" s="54">
        <f t="shared" si="1"/>
        <v>23.45</v>
      </c>
      <c r="N9" s="54">
        <f t="shared" si="2"/>
        <v>74.35</v>
      </c>
      <c r="O9" s="54">
        <f t="shared" si="3"/>
        <v>26.1</v>
      </c>
      <c r="P9" s="54">
        <f t="shared" si="4"/>
        <v>5.99</v>
      </c>
      <c r="Q9" s="54"/>
      <c r="R9" s="54"/>
      <c r="S9" s="53">
        <v>0</v>
      </c>
      <c r="T9" s="54"/>
      <c r="U9" s="54">
        <f t="shared" si="5"/>
        <v>26.1</v>
      </c>
      <c r="V9" s="54">
        <f t="shared" si="6"/>
        <v>5.99</v>
      </c>
      <c r="W9" s="55">
        <f t="shared" si="7"/>
        <v>174.2904841402337</v>
      </c>
      <c r="X9" s="55">
        <f t="shared" si="8"/>
        <v>9.902868417058732</v>
      </c>
    </row>
    <row r="10" spans="1:24" ht="15" thickBot="1">
      <c r="A10" s="64"/>
      <c r="B10" t="s">
        <v>76</v>
      </c>
      <c r="C10" s="15"/>
      <c r="D10" s="11">
        <v>25.35</v>
      </c>
      <c r="E10" s="11">
        <v>6.15</v>
      </c>
      <c r="F10" s="11">
        <v>20.6</v>
      </c>
      <c r="G10" s="11">
        <v>7.12</v>
      </c>
      <c r="H10" s="11">
        <v>27.1</v>
      </c>
      <c r="I10" s="11">
        <v>5.7</v>
      </c>
      <c r="J10" s="11">
        <v>21.8</v>
      </c>
      <c r="K10" s="11">
        <v>6.15</v>
      </c>
      <c r="L10" s="53">
        <f t="shared" si="0"/>
        <v>94.85000000000001</v>
      </c>
      <c r="M10" s="54">
        <f t="shared" si="1"/>
        <v>20.6</v>
      </c>
      <c r="N10" s="54">
        <f t="shared" si="2"/>
        <v>74.25</v>
      </c>
      <c r="O10" s="54">
        <f t="shared" si="3"/>
        <v>27.1</v>
      </c>
      <c r="P10" s="54">
        <f t="shared" si="4"/>
        <v>5.7</v>
      </c>
      <c r="Q10" s="54"/>
      <c r="R10" s="54"/>
      <c r="S10" s="53">
        <v>0</v>
      </c>
      <c r="T10" s="54"/>
      <c r="U10" s="54">
        <f t="shared" si="5"/>
        <v>27.1</v>
      </c>
      <c r="V10" s="54">
        <f t="shared" si="6"/>
        <v>5.7</v>
      </c>
      <c r="W10" s="55">
        <f t="shared" si="7"/>
        <v>183.1578947368421</v>
      </c>
      <c r="X10" s="55">
        <f t="shared" si="8"/>
        <v>10.406698564593302</v>
      </c>
    </row>
    <row r="11" spans="1:24" ht="15" thickBot="1">
      <c r="A11" s="64"/>
      <c r="B11" t="s">
        <v>74</v>
      </c>
      <c r="C11" s="15"/>
      <c r="D11" s="11">
        <v>23.7</v>
      </c>
      <c r="E11" s="11">
        <v>0</v>
      </c>
      <c r="F11" s="11">
        <v>21.65</v>
      </c>
      <c r="G11" s="11">
        <v>6.06</v>
      </c>
      <c r="H11" s="11">
        <v>26.15</v>
      </c>
      <c r="I11" s="11">
        <v>5.42</v>
      </c>
      <c r="J11" s="11">
        <v>21.1</v>
      </c>
      <c r="K11" s="11">
        <v>5.96</v>
      </c>
      <c r="L11" s="53">
        <f t="shared" si="0"/>
        <v>92.6</v>
      </c>
      <c r="M11" s="54">
        <f t="shared" si="1"/>
        <v>21.1</v>
      </c>
      <c r="N11" s="54">
        <f t="shared" si="2"/>
        <v>71.5</v>
      </c>
      <c r="O11" s="54">
        <f t="shared" si="3"/>
        <v>26.15</v>
      </c>
      <c r="P11" s="54">
        <f t="shared" si="4"/>
        <v>0</v>
      </c>
      <c r="Q11" s="54"/>
      <c r="R11" s="54"/>
      <c r="S11" s="53">
        <v>0</v>
      </c>
      <c r="T11" s="54"/>
      <c r="U11" s="54">
        <f t="shared" si="5"/>
        <v>26.15</v>
      </c>
      <c r="V11" s="54">
        <f t="shared" si="6"/>
        <v>0</v>
      </c>
      <c r="W11" s="55">
        <f t="shared" si="7"/>
      </c>
      <c r="X11" s="55">
        <f t="shared" si="8"/>
      </c>
    </row>
    <row r="12" spans="1:24" ht="15" thickBot="1">
      <c r="A12" s="64"/>
      <c r="B12" t="s">
        <v>78</v>
      </c>
      <c r="C12" s="15"/>
      <c r="D12" s="11">
        <v>22.6</v>
      </c>
      <c r="E12" s="11">
        <v>5.92</v>
      </c>
      <c r="F12" s="11">
        <v>21.15</v>
      </c>
      <c r="G12" s="11">
        <v>6.44</v>
      </c>
      <c r="H12" s="11">
        <v>26.05</v>
      </c>
      <c r="I12" s="11">
        <v>6.24</v>
      </c>
      <c r="J12" s="11">
        <v>20.55</v>
      </c>
      <c r="K12" s="11">
        <v>6.55</v>
      </c>
      <c r="L12" s="53">
        <f t="shared" si="0"/>
        <v>90.35</v>
      </c>
      <c r="M12" s="54">
        <f t="shared" si="1"/>
        <v>20.55</v>
      </c>
      <c r="N12" s="54">
        <f t="shared" si="2"/>
        <v>69.8</v>
      </c>
      <c r="O12" s="54">
        <f t="shared" si="3"/>
        <v>26.05</v>
      </c>
      <c r="P12" s="54">
        <f t="shared" si="4"/>
        <v>5.92</v>
      </c>
      <c r="Q12" s="54"/>
      <c r="R12" s="54"/>
      <c r="S12" s="53">
        <v>0</v>
      </c>
      <c r="T12" s="54"/>
      <c r="U12" s="54">
        <f t="shared" si="5"/>
        <v>26.05</v>
      </c>
      <c r="V12" s="54">
        <f t="shared" si="6"/>
        <v>5.92</v>
      </c>
      <c r="W12" s="55">
        <f t="shared" si="7"/>
        <v>176.35135135135135</v>
      </c>
      <c r="X12" s="55">
        <f t="shared" si="8"/>
        <v>10.019963144963146</v>
      </c>
    </row>
    <row r="13" spans="1:24" ht="15" thickBot="1">
      <c r="A13" s="64"/>
      <c r="B13" t="s">
        <v>68</v>
      </c>
      <c r="C13" s="15"/>
      <c r="D13" s="11">
        <v>32.45</v>
      </c>
      <c r="E13" s="11">
        <v>5.09</v>
      </c>
      <c r="F13" s="11">
        <v>0</v>
      </c>
      <c r="G13" s="11">
        <v>0</v>
      </c>
      <c r="H13" s="11">
        <v>0</v>
      </c>
      <c r="I13" s="11">
        <v>0</v>
      </c>
      <c r="J13" s="11">
        <v>27.45</v>
      </c>
      <c r="K13" s="11">
        <v>5.57</v>
      </c>
      <c r="L13" s="53">
        <f t="shared" si="0"/>
        <v>59.900000000000006</v>
      </c>
      <c r="M13" s="54">
        <f t="shared" si="1"/>
        <v>0</v>
      </c>
      <c r="N13" s="54">
        <f t="shared" si="2"/>
        <v>59.900000000000006</v>
      </c>
      <c r="O13" s="54">
        <f t="shared" si="3"/>
        <v>32.45</v>
      </c>
      <c r="P13" s="54">
        <f t="shared" si="4"/>
        <v>0</v>
      </c>
      <c r="Q13" s="54"/>
      <c r="R13" s="54"/>
      <c r="S13" s="53">
        <v>0</v>
      </c>
      <c r="T13" s="54"/>
      <c r="U13" s="54">
        <f t="shared" si="5"/>
        <v>32.45</v>
      </c>
      <c r="V13" s="54">
        <f t="shared" si="6"/>
        <v>0</v>
      </c>
      <c r="W13" s="55">
        <f t="shared" si="7"/>
      </c>
      <c r="X13" s="55">
        <f t="shared" si="8"/>
      </c>
    </row>
    <row r="14" spans="1:24" ht="15" thickBot="1">
      <c r="A14" s="64"/>
      <c r="B14" t="s">
        <v>65</v>
      </c>
      <c r="C14" s="15"/>
      <c r="D14" s="11">
        <v>30.1</v>
      </c>
      <c r="E14" s="11">
        <v>5.38</v>
      </c>
      <c r="F14" s="11">
        <v>27.7</v>
      </c>
      <c r="G14" s="11">
        <v>0</v>
      </c>
      <c r="H14" s="11">
        <v>0</v>
      </c>
      <c r="I14" s="11">
        <v>0</v>
      </c>
      <c r="J14" s="11">
        <v>0</v>
      </c>
      <c r="K14" s="11">
        <v>0</v>
      </c>
      <c r="L14" s="53">
        <f t="shared" si="0"/>
        <v>57.8</v>
      </c>
      <c r="M14" s="54">
        <f t="shared" si="1"/>
        <v>0</v>
      </c>
      <c r="N14" s="54">
        <f t="shared" si="2"/>
        <v>57.8</v>
      </c>
      <c r="O14" s="54">
        <f t="shared" si="3"/>
        <v>30.1</v>
      </c>
      <c r="P14" s="54">
        <f t="shared" si="4"/>
        <v>0</v>
      </c>
      <c r="Q14" s="54"/>
      <c r="R14" s="54"/>
      <c r="S14" s="53">
        <v>0</v>
      </c>
      <c r="T14" s="54"/>
      <c r="U14" s="54">
        <f t="shared" si="5"/>
        <v>30.1</v>
      </c>
      <c r="V14" s="54">
        <f t="shared" si="6"/>
        <v>0</v>
      </c>
      <c r="W14" s="55">
        <f t="shared" si="7"/>
      </c>
      <c r="X14" s="55">
        <f t="shared" si="8"/>
      </c>
    </row>
    <row r="15" spans="1:24" ht="15" thickBot="1">
      <c r="A15" s="64"/>
      <c r="B15" t="s">
        <v>64</v>
      </c>
      <c r="C15" s="15"/>
      <c r="D15" s="11">
        <v>0</v>
      </c>
      <c r="E15" s="11">
        <v>0</v>
      </c>
      <c r="F15" s="11">
        <v>27.25</v>
      </c>
      <c r="G15" s="11">
        <v>5.56</v>
      </c>
      <c r="H15" s="11">
        <v>26.65</v>
      </c>
      <c r="I15" s="11">
        <v>5.91</v>
      </c>
      <c r="J15" s="11">
        <v>0</v>
      </c>
      <c r="K15" s="11">
        <v>0</v>
      </c>
      <c r="L15" s="53">
        <f t="shared" si="0"/>
        <v>53.9</v>
      </c>
      <c r="M15" s="54">
        <f t="shared" si="1"/>
        <v>0</v>
      </c>
      <c r="N15" s="54">
        <f t="shared" si="2"/>
        <v>53.9</v>
      </c>
      <c r="O15" s="54">
        <f t="shared" si="3"/>
        <v>27.25</v>
      </c>
      <c r="P15" s="54">
        <f t="shared" si="4"/>
        <v>0</v>
      </c>
      <c r="Q15" s="54"/>
      <c r="R15" s="54"/>
      <c r="S15" s="53">
        <v>0</v>
      </c>
      <c r="T15" s="54"/>
      <c r="U15" s="54">
        <f t="shared" si="5"/>
        <v>27.25</v>
      </c>
      <c r="V15" s="54">
        <f t="shared" si="6"/>
        <v>0</v>
      </c>
      <c r="W15" s="55">
        <f t="shared" si="7"/>
      </c>
      <c r="X15" s="55">
        <f t="shared" si="8"/>
      </c>
    </row>
    <row r="16" spans="1:24" ht="15" thickBot="1">
      <c r="A16" s="64"/>
      <c r="B16" t="s">
        <v>67</v>
      </c>
      <c r="C16" s="15"/>
      <c r="D16" s="11">
        <v>25.7</v>
      </c>
      <c r="E16" s="11">
        <v>0</v>
      </c>
      <c r="F16" s="11">
        <v>27.4</v>
      </c>
      <c r="G16" s="11">
        <v>5.94</v>
      </c>
      <c r="H16" s="11">
        <v>0</v>
      </c>
      <c r="I16" s="11">
        <v>0</v>
      </c>
      <c r="J16" s="11">
        <v>0</v>
      </c>
      <c r="K16" s="11">
        <v>0</v>
      </c>
      <c r="L16" s="53">
        <f t="shared" si="0"/>
        <v>53.099999999999994</v>
      </c>
      <c r="M16" s="54">
        <f t="shared" si="1"/>
        <v>0</v>
      </c>
      <c r="N16" s="54">
        <f t="shared" si="2"/>
        <v>53.099999999999994</v>
      </c>
      <c r="O16" s="54">
        <f t="shared" si="3"/>
        <v>27.4</v>
      </c>
      <c r="P16" s="54">
        <f t="shared" si="4"/>
        <v>0</v>
      </c>
      <c r="Q16" s="54"/>
      <c r="R16" s="54"/>
      <c r="S16" s="53">
        <v>0</v>
      </c>
      <c r="T16" s="54"/>
      <c r="U16" s="54">
        <f t="shared" si="5"/>
        <v>27.4</v>
      </c>
      <c r="V16" s="54">
        <f t="shared" si="6"/>
        <v>0</v>
      </c>
      <c r="W16" s="55">
        <f t="shared" si="7"/>
      </c>
      <c r="X16" s="55">
        <f t="shared" si="8"/>
      </c>
    </row>
    <row r="17" spans="1:24" ht="15" thickBot="1">
      <c r="A17" s="64"/>
      <c r="B17" t="s">
        <v>61</v>
      </c>
      <c r="C17" s="15"/>
      <c r="D17" s="11">
        <v>0</v>
      </c>
      <c r="E17" s="11">
        <v>0</v>
      </c>
      <c r="F17" s="11">
        <v>24.9</v>
      </c>
      <c r="G17" s="11">
        <v>5.91</v>
      </c>
      <c r="H17" s="11">
        <v>25.35</v>
      </c>
      <c r="I17" s="11">
        <v>5.97</v>
      </c>
      <c r="J17" s="11">
        <v>0</v>
      </c>
      <c r="K17" s="11">
        <v>0</v>
      </c>
      <c r="L17" s="53">
        <f t="shared" si="0"/>
        <v>50.25</v>
      </c>
      <c r="M17" s="54">
        <f t="shared" si="1"/>
        <v>0</v>
      </c>
      <c r="N17" s="54">
        <f t="shared" si="2"/>
        <v>50.25</v>
      </c>
      <c r="O17" s="54">
        <f t="shared" si="3"/>
        <v>25.35</v>
      </c>
      <c r="P17" s="54">
        <f t="shared" si="4"/>
        <v>0</v>
      </c>
      <c r="Q17" s="54"/>
      <c r="R17" s="54"/>
      <c r="S17" s="53">
        <v>0</v>
      </c>
      <c r="T17" s="54"/>
      <c r="U17" s="54">
        <f t="shared" si="5"/>
        <v>25.35</v>
      </c>
      <c r="V17" s="54">
        <f t="shared" si="6"/>
        <v>0</v>
      </c>
      <c r="W17" s="55">
        <f t="shared" si="7"/>
      </c>
      <c r="X17" s="55">
        <f t="shared" si="8"/>
      </c>
    </row>
    <row r="18" spans="1:24" ht="15" thickBot="1">
      <c r="A18" s="64"/>
      <c r="B18" t="s">
        <v>71</v>
      </c>
      <c r="C18" s="15"/>
      <c r="D18" s="11">
        <v>25.15</v>
      </c>
      <c r="E18" s="11">
        <v>5.59</v>
      </c>
      <c r="F18" s="11">
        <v>0</v>
      </c>
      <c r="G18" s="11">
        <v>0</v>
      </c>
      <c r="H18" s="11">
        <v>0</v>
      </c>
      <c r="I18" s="11">
        <v>0</v>
      </c>
      <c r="J18" s="11">
        <v>24.85</v>
      </c>
      <c r="K18" s="11">
        <v>5.91</v>
      </c>
      <c r="L18" s="53">
        <f t="shared" si="0"/>
        <v>50</v>
      </c>
      <c r="M18" s="54">
        <f t="shared" si="1"/>
        <v>0</v>
      </c>
      <c r="N18" s="54">
        <f t="shared" si="2"/>
        <v>50</v>
      </c>
      <c r="O18" s="54">
        <f t="shared" si="3"/>
        <v>25.15</v>
      </c>
      <c r="P18" s="54">
        <f t="shared" si="4"/>
        <v>0</v>
      </c>
      <c r="Q18" s="54"/>
      <c r="R18" s="54"/>
      <c r="S18" s="53">
        <v>0</v>
      </c>
      <c r="T18" s="54"/>
      <c r="U18" s="54">
        <f t="shared" si="5"/>
        <v>25.15</v>
      </c>
      <c r="V18" s="54">
        <f t="shared" si="6"/>
        <v>0</v>
      </c>
      <c r="W18" s="55">
        <f t="shared" si="7"/>
      </c>
      <c r="X18" s="55">
        <f t="shared" si="8"/>
      </c>
    </row>
    <row r="19" spans="1:24" ht="15" thickBot="1">
      <c r="A19" s="64"/>
      <c r="B19" t="s">
        <v>69</v>
      </c>
      <c r="C19" s="15"/>
      <c r="D19" s="11">
        <v>25.35</v>
      </c>
      <c r="E19" s="11">
        <v>5.9</v>
      </c>
      <c r="F19" s="11">
        <v>23.2</v>
      </c>
      <c r="G19" s="11">
        <v>6.09</v>
      </c>
      <c r="H19" s="11">
        <v>0</v>
      </c>
      <c r="I19" s="11">
        <v>0</v>
      </c>
      <c r="J19" s="11">
        <v>0</v>
      </c>
      <c r="K19" s="11">
        <v>0</v>
      </c>
      <c r="L19" s="53">
        <f t="shared" si="0"/>
        <v>48.55</v>
      </c>
      <c r="M19" s="54">
        <f t="shared" si="1"/>
        <v>0</v>
      </c>
      <c r="N19" s="54">
        <f t="shared" si="2"/>
        <v>48.55</v>
      </c>
      <c r="O19" s="54">
        <f t="shared" si="3"/>
        <v>25.35</v>
      </c>
      <c r="P19" s="54">
        <f t="shared" si="4"/>
        <v>0</v>
      </c>
      <c r="Q19" s="54"/>
      <c r="R19" s="54"/>
      <c r="S19" s="53">
        <v>0</v>
      </c>
      <c r="T19" s="54"/>
      <c r="U19" s="54">
        <f t="shared" si="5"/>
        <v>25.35</v>
      </c>
      <c r="V19" s="54">
        <f t="shared" si="6"/>
        <v>0</v>
      </c>
      <c r="W19" s="55">
        <f t="shared" si="7"/>
      </c>
      <c r="X19" s="55">
        <f t="shared" si="8"/>
      </c>
    </row>
    <row r="20" spans="1:24" ht="15" thickBot="1">
      <c r="A20" s="64"/>
      <c r="B20" t="s">
        <v>77</v>
      </c>
      <c r="C20" s="15"/>
      <c r="D20" s="11">
        <v>0</v>
      </c>
      <c r="E20" s="11">
        <v>0</v>
      </c>
      <c r="F20" s="11">
        <v>23.15</v>
      </c>
      <c r="G20" s="11">
        <v>6.12</v>
      </c>
      <c r="H20" s="11">
        <v>25.35</v>
      </c>
      <c r="I20" s="11">
        <v>6.54</v>
      </c>
      <c r="J20" s="11">
        <v>0</v>
      </c>
      <c r="K20" s="11">
        <v>0</v>
      </c>
      <c r="L20" s="53">
        <f t="shared" si="0"/>
        <v>48.5</v>
      </c>
      <c r="M20" s="54">
        <f t="shared" si="1"/>
        <v>0</v>
      </c>
      <c r="N20" s="54">
        <f t="shared" si="2"/>
        <v>48.5</v>
      </c>
      <c r="O20" s="54">
        <f t="shared" si="3"/>
        <v>25.35</v>
      </c>
      <c r="P20" s="54">
        <f t="shared" si="4"/>
        <v>0</v>
      </c>
      <c r="Q20" s="54"/>
      <c r="R20" s="54"/>
      <c r="S20" s="53">
        <v>0</v>
      </c>
      <c r="T20" s="54"/>
      <c r="U20" s="54">
        <f t="shared" si="5"/>
        <v>25.35</v>
      </c>
      <c r="V20" s="54">
        <f t="shared" si="6"/>
        <v>0</v>
      </c>
      <c r="W20" s="55">
        <f t="shared" si="7"/>
      </c>
      <c r="X20" s="55">
        <f t="shared" si="8"/>
      </c>
    </row>
    <row r="21" spans="1:24" ht="15" thickBot="1">
      <c r="A21" s="64"/>
      <c r="B21" t="s">
        <v>75</v>
      </c>
      <c r="C21" s="15"/>
      <c r="D21" s="11">
        <v>0</v>
      </c>
      <c r="E21" s="11">
        <v>0</v>
      </c>
      <c r="F21" s="11">
        <v>0</v>
      </c>
      <c r="G21" s="11">
        <v>0</v>
      </c>
      <c r="H21" s="11">
        <v>25.1</v>
      </c>
      <c r="I21" s="11">
        <v>5.55</v>
      </c>
      <c r="J21" s="11">
        <v>23.25</v>
      </c>
      <c r="K21" s="11">
        <v>0</v>
      </c>
      <c r="L21" s="53">
        <f t="shared" si="0"/>
        <v>48.35</v>
      </c>
      <c r="M21" s="54">
        <f t="shared" si="1"/>
        <v>0</v>
      </c>
      <c r="N21" s="54">
        <f t="shared" si="2"/>
        <v>48.35</v>
      </c>
      <c r="O21" s="54">
        <f t="shared" si="3"/>
        <v>25.1</v>
      </c>
      <c r="P21" s="54">
        <f t="shared" si="4"/>
        <v>0</v>
      </c>
      <c r="Q21" s="54"/>
      <c r="R21" s="54"/>
      <c r="S21" s="53">
        <v>0</v>
      </c>
      <c r="T21" s="54"/>
      <c r="U21" s="54">
        <f t="shared" si="5"/>
        <v>25.1</v>
      </c>
      <c r="V21" s="54">
        <f t="shared" si="6"/>
        <v>0</v>
      </c>
      <c r="W21" s="55">
        <f t="shared" si="7"/>
      </c>
      <c r="X21" s="55">
        <f t="shared" si="8"/>
      </c>
    </row>
    <row r="22" spans="1:24" ht="15" thickBot="1">
      <c r="A22" s="64"/>
      <c r="B22" t="s">
        <v>79</v>
      </c>
      <c r="C22" s="15"/>
      <c r="D22" s="11">
        <v>0</v>
      </c>
      <c r="E22" s="11">
        <v>0</v>
      </c>
      <c r="F22" s="11">
        <v>0</v>
      </c>
      <c r="G22" s="11">
        <v>0</v>
      </c>
      <c r="H22" s="11">
        <v>22.7</v>
      </c>
      <c r="I22" s="11">
        <v>6.29</v>
      </c>
      <c r="J22" s="11">
        <v>23.55</v>
      </c>
      <c r="K22" s="11">
        <v>6.57</v>
      </c>
      <c r="L22" s="53">
        <f t="shared" si="0"/>
        <v>46.25</v>
      </c>
      <c r="M22" s="54">
        <f t="shared" si="1"/>
        <v>0</v>
      </c>
      <c r="N22" s="54">
        <f t="shared" si="2"/>
        <v>46.25</v>
      </c>
      <c r="O22" s="54">
        <f t="shared" si="3"/>
        <v>23.55</v>
      </c>
      <c r="P22" s="54">
        <f t="shared" si="4"/>
        <v>0</v>
      </c>
      <c r="Q22" s="54"/>
      <c r="R22" s="54"/>
      <c r="S22" s="53">
        <v>0</v>
      </c>
      <c r="T22" s="54"/>
      <c r="U22" s="54">
        <f t="shared" si="5"/>
        <v>23.55</v>
      </c>
      <c r="V22" s="54">
        <f t="shared" si="6"/>
        <v>0</v>
      </c>
      <c r="W22" s="55">
        <f t="shared" si="7"/>
      </c>
      <c r="X22" s="55">
        <f t="shared" si="8"/>
      </c>
    </row>
    <row r="23" spans="1:24" ht="15" thickBot="1">
      <c r="A23" s="64"/>
      <c r="B23" t="s">
        <v>66</v>
      </c>
      <c r="C23" s="15"/>
      <c r="D23" s="11">
        <v>0</v>
      </c>
      <c r="E23" s="11">
        <v>0</v>
      </c>
      <c r="F23" s="11">
        <v>0</v>
      </c>
      <c r="G23" s="11">
        <v>0</v>
      </c>
      <c r="H23" s="11">
        <v>20.7</v>
      </c>
      <c r="I23" s="11">
        <v>5.82</v>
      </c>
      <c r="J23" s="11">
        <v>21.15</v>
      </c>
      <c r="K23" s="11">
        <v>6.54</v>
      </c>
      <c r="L23" s="53">
        <f t="shared" si="0"/>
        <v>41.849999999999994</v>
      </c>
      <c r="M23" s="54">
        <f t="shared" si="1"/>
        <v>0</v>
      </c>
      <c r="N23" s="54">
        <f t="shared" si="2"/>
        <v>41.849999999999994</v>
      </c>
      <c r="O23" s="54">
        <f t="shared" si="3"/>
        <v>21.15</v>
      </c>
      <c r="P23" s="54">
        <f t="shared" si="4"/>
        <v>0</v>
      </c>
      <c r="Q23" s="54"/>
      <c r="R23" s="54"/>
      <c r="S23" s="53">
        <v>0</v>
      </c>
      <c r="T23" s="54"/>
      <c r="U23" s="54">
        <f t="shared" si="5"/>
        <v>21.15</v>
      </c>
      <c r="V23" s="54">
        <f t="shared" si="6"/>
        <v>0</v>
      </c>
      <c r="W23" s="55">
        <f t="shared" si="7"/>
      </c>
      <c r="X23" s="55">
        <f t="shared" si="8"/>
      </c>
    </row>
    <row r="24" spans="1:24" ht="15">
      <c r="A24" s="64"/>
      <c r="B24" t="s">
        <v>80</v>
      </c>
      <c r="C24" s="15"/>
      <c r="D24" s="11">
        <v>0</v>
      </c>
      <c r="E24" s="11">
        <v>0</v>
      </c>
      <c r="F24" s="11">
        <v>0</v>
      </c>
      <c r="G24" s="11">
        <v>0</v>
      </c>
      <c r="H24" s="11">
        <v>0</v>
      </c>
      <c r="I24" s="11">
        <v>0</v>
      </c>
      <c r="J24" s="11">
        <v>0</v>
      </c>
      <c r="K24" s="11">
        <v>0</v>
      </c>
      <c r="L24" s="53">
        <f t="shared" si="0"/>
        <v>0</v>
      </c>
      <c r="M24" s="54">
        <f t="shared" si="1"/>
        <v>0</v>
      </c>
      <c r="N24" s="54">
        <f t="shared" si="2"/>
        <v>0</v>
      </c>
      <c r="O24" s="54">
        <f t="shared" si="3"/>
        <v>0</v>
      </c>
      <c r="P24" s="54">
        <f t="shared" si="4"/>
        <v>0</v>
      </c>
      <c r="Q24" s="54"/>
      <c r="R24" s="54"/>
      <c r="S24" s="53">
        <v>0</v>
      </c>
      <c r="T24" s="54"/>
      <c r="U24" s="54">
        <f t="shared" si="5"/>
        <v>0</v>
      </c>
      <c r="V24" s="54">
        <f t="shared" si="6"/>
        <v>0</v>
      </c>
      <c r="W24" s="55">
        <f t="shared" si="7"/>
      </c>
      <c r="X24" s="55">
        <f t="shared" si="8"/>
      </c>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47"/>
  </sheetPr>
  <dimension ref="B2:Z500"/>
  <sheetViews>
    <sheetView tabSelected="1" zoomScale="79" zoomScaleNormal="79" workbookViewId="0" topLeftCell="A1">
      <selection activeCell="R21" sqref="R21"/>
    </sheetView>
  </sheetViews>
  <sheetFormatPr defaultColWidth="9.140625" defaultRowHeight="12.75"/>
  <cols>
    <col min="1" max="1" width="1.7109375" style="14" customWidth="1"/>
    <col min="2" max="2" width="4.57421875" style="14" customWidth="1"/>
    <col min="3" max="3" width="17.8515625" style="14" customWidth="1"/>
    <col min="4" max="4" width="15.140625" style="14" customWidth="1"/>
    <col min="5" max="12" width="9.7109375" style="14" customWidth="1"/>
    <col min="13" max="14" width="9.7109375" style="14" hidden="1" customWidth="1"/>
    <col min="15" max="15" width="9.7109375" style="14" customWidth="1"/>
    <col min="16" max="17" width="7.7109375" style="14" hidden="1" customWidth="1"/>
    <col min="18" max="18" width="6.00390625" style="14" customWidth="1"/>
    <col min="19" max="20" width="4.7109375" style="14" customWidth="1"/>
    <col min="21" max="25" width="10.28125" style="14" customWidth="1"/>
    <col min="26" max="26" width="9.140625" style="14" hidden="1" customWidth="1"/>
    <col min="27" max="16384" width="9.140625" style="14" customWidth="1"/>
  </cols>
  <sheetData>
    <row r="1" ht="8.25" customHeight="1" thickBot="1"/>
    <row r="2" spans="2:26" ht="13.5" thickTop="1">
      <c r="B2" s="83"/>
      <c r="C2" s="84" t="s">
        <v>110</v>
      </c>
      <c r="D2" s="84"/>
      <c r="E2" s="85"/>
      <c r="F2" s="85"/>
      <c r="G2" s="86"/>
      <c r="H2" s="86"/>
      <c r="I2" s="87"/>
      <c r="J2" s="87"/>
      <c r="K2" s="117" t="s">
        <v>59</v>
      </c>
      <c r="L2" s="117" t="s">
        <v>60</v>
      </c>
      <c r="M2" s="88" t="s">
        <v>1</v>
      </c>
      <c r="N2" s="88" t="s">
        <v>1</v>
      </c>
      <c r="O2" s="88" t="s">
        <v>1</v>
      </c>
      <c r="P2" s="88" t="s">
        <v>1</v>
      </c>
      <c r="Q2" s="89" t="s">
        <v>2</v>
      </c>
      <c r="R2" s="89" t="s">
        <v>111</v>
      </c>
      <c r="S2" s="90" t="s">
        <v>4</v>
      </c>
      <c r="T2" s="90" t="s">
        <v>4</v>
      </c>
      <c r="U2" s="88" t="s">
        <v>4</v>
      </c>
      <c r="V2" s="88" t="s">
        <v>4</v>
      </c>
      <c r="W2" s="88" t="s">
        <v>3</v>
      </c>
      <c r="X2" s="89" t="s">
        <v>2</v>
      </c>
      <c r="Y2" s="91" t="s">
        <v>51</v>
      </c>
      <c r="Z2" s="80">
        <v>68</v>
      </c>
    </row>
    <row r="3" spans="2:26" ht="23.25" thickBot="1">
      <c r="B3" s="92" t="s">
        <v>5</v>
      </c>
      <c r="C3" s="93" t="s">
        <v>6</v>
      </c>
      <c r="D3" s="94" t="s">
        <v>7</v>
      </c>
      <c r="E3" s="95" t="s">
        <v>8</v>
      </c>
      <c r="F3" s="95" t="s">
        <v>9</v>
      </c>
      <c r="G3" s="96" t="s">
        <v>8</v>
      </c>
      <c r="H3" s="96" t="s">
        <v>9</v>
      </c>
      <c r="I3" s="97" t="s">
        <v>8</v>
      </c>
      <c r="J3" s="97" t="s">
        <v>9</v>
      </c>
      <c r="K3" s="98" t="s">
        <v>8</v>
      </c>
      <c r="L3" s="98" t="s">
        <v>9</v>
      </c>
      <c r="M3" s="99" t="s">
        <v>10</v>
      </c>
      <c r="N3" s="99" t="s">
        <v>11</v>
      </c>
      <c r="O3" s="99" t="s">
        <v>13</v>
      </c>
      <c r="P3" s="99" t="s">
        <v>12</v>
      </c>
      <c r="Q3" s="99" t="s">
        <v>14</v>
      </c>
      <c r="R3" s="99" t="s">
        <v>112</v>
      </c>
      <c r="S3" s="99" t="s">
        <v>0</v>
      </c>
      <c r="T3" s="99" t="s">
        <v>15</v>
      </c>
      <c r="U3" s="100" t="s">
        <v>3</v>
      </c>
      <c r="V3" s="100" t="s">
        <v>16</v>
      </c>
      <c r="W3" s="101" t="s">
        <v>17</v>
      </c>
      <c r="X3" s="101" t="s">
        <v>18</v>
      </c>
      <c r="Y3" s="102" t="s">
        <v>53</v>
      </c>
      <c r="Z3" s="81" t="s">
        <v>52</v>
      </c>
    </row>
    <row r="4" spans="2:26" ht="21" customHeight="1" thickBot="1">
      <c r="B4" s="103">
        <v>1</v>
      </c>
      <c r="C4" s="104" t="s">
        <v>95</v>
      </c>
      <c r="D4" s="105" t="s">
        <v>103</v>
      </c>
      <c r="E4" s="106">
        <v>32.1</v>
      </c>
      <c r="F4" s="107">
        <v>4.58</v>
      </c>
      <c r="G4" s="106">
        <v>23.15</v>
      </c>
      <c r="H4" s="106">
        <v>5.82</v>
      </c>
      <c r="I4" s="123">
        <v>34.05</v>
      </c>
      <c r="J4" s="107">
        <v>4.85</v>
      </c>
      <c r="K4" s="123">
        <v>33.45</v>
      </c>
      <c r="L4" s="106">
        <v>5.04</v>
      </c>
      <c r="M4" s="109">
        <f aca="true" t="shared" si="0" ref="M4:M11">SUM(E4,G4,I4,K4)</f>
        <v>122.75</v>
      </c>
      <c r="N4" s="109">
        <f aca="true" t="shared" si="1" ref="N4:N11">IF(COUNT(E4,G4,I4,K4)=4,MINA(E4,G4,I4,K4),0)</f>
        <v>23.15</v>
      </c>
      <c r="O4" s="125">
        <f aca="true" t="shared" si="2" ref="O4:O11">SUM(M4-N4)</f>
        <v>99.6</v>
      </c>
      <c r="P4" s="109">
        <f aca="true" t="shared" si="3" ref="P4:P11">MAX(E4,G4,I4,K4)</f>
        <v>34.05</v>
      </c>
      <c r="Q4" s="109">
        <f aca="true" t="shared" si="4" ref="Q4:Q11">MIN(F4,H4,J4,L4)</f>
        <v>4.58</v>
      </c>
      <c r="R4" s="146">
        <v>1</v>
      </c>
      <c r="S4" s="120"/>
      <c r="T4" s="109" t="s">
        <v>107</v>
      </c>
      <c r="U4" s="109">
        <v>37.2</v>
      </c>
      <c r="V4" s="109">
        <v>4.52</v>
      </c>
      <c r="W4" s="109">
        <f aca="true" t="shared" si="5" ref="W4:W11">MAX(P4,U4)</f>
        <v>37.2</v>
      </c>
      <c r="X4" s="126">
        <f aca="true" t="shared" si="6" ref="X4:X11">MIN(Q4,V4)</f>
        <v>4.52</v>
      </c>
      <c r="Y4" s="110">
        <f aca="true" t="shared" si="7" ref="Y4:Y11">IF(X4&lt;&gt;0,SUM($Z$2/X4*12),"")</f>
        <v>180.53097345132744</v>
      </c>
      <c r="Z4" s="82">
        <f>IF(X4&lt;&gt;0,SUM(3600/X4*$Z$2/5280),"")</f>
        <v>10.257441673370877</v>
      </c>
    </row>
    <row r="5" spans="2:26" ht="21" customHeight="1" thickBot="1">
      <c r="B5" s="103">
        <v>2</v>
      </c>
      <c r="C5" s="104" t="s">
        <v>96</v>
      </c>
      <c r="D5" s="105" t="s">
        <v>103</v>
      </c>
      <c r="E5" s="108">
        <v>35.1</v>
      </c>
      <c r="F5" s="106">
        <v>4.79</v>
      </c>
      <c r="G5" s="106">
        <v>27.3</v>
      </c>
      <c r="H5" s="107">
        <v>5.14</v>
      </c>
      <c r="I5" s="106">
        <v>31.25</v>
      </c>
      <c r="J5" s="106">
        <v>4.94</v>
      </c>
      <c r="K5" s="106">
        <v>29.4</v>
      </c>
      <c r="L5" s="124">
        <v>4.98</v>
      </c>
      <c r="M5" s="109">
        <f t="shared" si="0"/>
        <v>123.05000000000001</v>
      </c>
      <c r="N5" s="109">
        <f t="shared" si="1"/>
        <v>27.3</v>
      </c>
      <c r="O5" s="109">
        <f t="shared" si="2"/>
        <v>95.75000000000001</v>
      </c>
      <c r="P5" s="109">
        <f t="shared" si="3"/>
        <v>35.1</v>
      </c>
      <c r="Q5" s="109">
        <f t="shared" si="4"/>
        <v>4.79</v>
      </c>
      <c r="R5" s="144">
        <v>2</v>
      </c>
      <c r="S5" s="121"/>
      <c r="T5" s="109" t="s">
        <v>107</v>
      </c>
      <c r="U5" s="109">
        <v>35.8</v>
      </c>
      <c r="V5" s="109">
        <v>4.74</v>
      </c>
      <c r="W5" s="109">
        <f t="shared" si="5"/>
        <v>35.8</v>
      </c>
      <c r="X5" s="109">
        <f t="shared" si="6"/>
        <v>4.74</v>
      </c>
      <c r="Y5" s="110">
        <f t="shared" si="7"/>
        <v>172.1518987341772</v>
      </c>
      <c r="Z5" s="82">
        <f aca="true" t="shared" si="8" ref="Z5:Z24">IF(X5&lt;&gt;0,SUM(3600/X5*$Z$2/5280),"")</f>
        <v>9.781357882623706</v>
      </c>
    </row>
    <row r="6" spans="2:26" ht="21" customHeight="1" thickBot="1">
      <c r="B6" s="103">
        <v>3</v>
      </c>
      <c r="C6" s="104" t="s">
        <v>97</v>
      </c>
      <c r="D6" s="105" t="s">
        <v>103</v>
      </c>
      <c r="E6" s="106">
        <v>29.2</v>
      </c>
      <c r="F6" s="106">
        <v>5.28</v>
      </c>
      <c r="G6" s="106">
        <v>28.75</v>
      </c>
      <c r="H6" s="106">
        <v>5.6</v>
      </c>
      <c r="I6" s="106">
        <v>30.7</v>
      </c>
      <c r="J6" s="106">
        <v>5.24</v>
      </c>
      <c r="K6" s="106">
        <v>27.7</v>
      </c>
      <c r="L6" s="106">
        <v>6.57</v>
      </c>
      <c r="M6" s="109">
        <f t="shared" si="0"/>
        <v>116.35000000000001</v>
      </c>
      <c r="N6" s="109">
        <f t="shared" si="1"/>
        <v>27.7</v>
      </c>
      <c r="O6" s="109">
        <f t="shared" si="2"/>
        <v>88.65</v>
      </c>
      <c r="P6" s="109">
        <f t="shared" si="3"/>
        <v>30.7</v>
      </c>
      <c r="Q6" s="109">
        <f t="shared" si="4"/>
        <v>5.24</v>
      </c>
      <c r="R6" s="144">
        <v>3</v>
      </c>
      <c r="S6" s="118" t="s">
        <v>106</v>
      </c>
      <c r="T6" s="109" t="s">
        <v>107</v>
      </c>
      <c r="U6" s="109">
        <v>29.75</v>
      </c>
      <c r="V6" s="109">
        <v>4.97</v>
      </c>
      <c r="W6" s="109">
        <f t="shared" si="5"/>
        <v>30.7</v>
      </c>
      <c r="X6" s="109">
        <f t="shared" si="6"/>
        <v>4.97</v>
      </c>
      <c r="Y6" s="110">
        <f t="shared" si="7"/>
        <v>164.18511066398392</v>
      </c>
      <c r="Z6" s="82">
        <f t="shared" si="8"/>
        <v>9.32869946954454</v>
      </c>
    </row>
    <row r="7" spans="2:26" ht="21" customHeight="1" thickBot="1">
      <c r="B7" s="103">
        <v>4</v>
      </c>
      <c r="C7" s="104" t="s">
        <v>98</v>
      </c>
      <c r="D7" s="105" t="s">
        <v>103</v>
      </c>
      <c r="E7" s="106">
        <v>32.95</v>
      </c>
      <c r="F7" s="106">
        <v>4.83</v>
      </c>
      <c r="G7" s="106">
        <v>26.15</v>
      </c>
      <c r="H7" s="106">
        <v>5.35</v>
      </c>
      <c r="I7" s="106">
        <v>28.15</v>
      </c>
      <c r="J7" s="106">
        <v>5.19</v>
      </c>
      <c r="K7" s="106">
        <v>27.25</v>
      </c>
      <c r="L7" s="106">
        <v>5.44</v>
      </c>
      <c r="M7" s="109">
        <f t="shared" si="0"/>
        <v>114.5</v>
      </c>
      <c r="N7" s="109">
        <f t="shared" si="1"/>
        <v>26.15</v>
      </c>
      <c r="O7" s="109">
        <f t="shared" si="2"/>
        <v>88.35</v>
      </c>
      <c r="P7" s="109">
        <f t="shared" si="3"/>
        <v>32.95</v>
      </c>
      <c r="Q7" s="109">
        <f t="shared" si="4"/>
        <v>4.83</v>
      </c>
      <c r="R7" s="144">
        <v>4</v>
      </c>
      <c r="S7" s="119"/>
      <c r="T7" s="109" t="s">
        <v>107</v>
      </c>
      <c r="U7" s="109">
        <v>26.15</v>
      </c>
      <c r="V7" s="109">
        <v>5.24</v>
      </c>
      <c r="W7" s="109">
        <f t="shared" si="5"/>
        <v>32.95</v>
      </c>
      <c r="X7" s="109">
        <f t="shared" si="6"/>
        <v>4.83</v>
      </c>
      <c r="Y7" s="110">
        <f t="shared" si="7"/>
        <v>168.944099378882</v>
      </c>
      <c r="Z7" s="82">
        <f t="shared" si="8"/>
        <v>9.599096555618296</v>
      </c>
    </row>
    <row r="8" spans="2:26" ht="21" customHeight="1" thickBot="1">
      <c r="B8" s="103">
        <v>5</v>
      </c>
      <c r="C8" s="104" t="s">
        <v>99</v>
      </c>
      <c r="D8" s="105" t="s">
        <v>103</v>
      </c>
      <c r="E8" s="106">
        <v>31.65</v>
      </c>
      <c r="F8" s="106">
        <v>5.21</v>
      </c>
      <c r="G8" s="106">
        <v>24.4</v>
      </c>
      <c r="H8" s="106">
        <v>5.99</v>
      </c>
      <c r="I8" s="106">
        <v>28.7</v>
      </c>
      <c r="J8" s="106">
        <v>5.3</v>
      </c>
      <c r="K8" s="106">
        <v>27.45</v>
      </c>
      <c r="L8" s="106">
        <v>5.29</v>
      </c>
      <c r="M8" s="109">
        <f t="shared" si="0"/>
        <v>112.2</v>
      </c>
      <c r="N8" s="109">
        <f t="shared" si="1"/>
        <v>24.4</v>
      </c>
      <c r="O8" s="109">
        <f t="shared" si="2"/>
        <v>87.80000000000001</v>
      </c>
      <c r="P8" s="109">
        <f t="shared" si="3"/>
        <v>31.65</v>
      </c>
      <c r="Q8" s="109">
        <f t="shared" si="4"/>
        <v>5.21</v>
      </c>
      <c r="R8" s="144">
        <v>5</v>
      </c>
      <c r="S8" s="120"/>
      <c r="T8" s="109" t="s">
        <v>108</v>
      </c>
      <c r="U8" s="109">
        <v>30.7</v>
      </c>
      <c r="V8" s="109">
        <v>5.12</v>
      </c>
      <c r="W8" s="109">
        <f t="shared" si="5"/>
        <v>31.65</v>
      </c>
      <c r="X8" s="109">
        <f t="shared" si="6"/>
        <v>5.12</v>
      </c>
      <c r="Y8" s="110">
        <f t="shared" si="7"/>
        <v>159.375</v>
      </c>
      <c r="Z8" s="82">
        <f t="shared" si="8"/>
        <v>9.055397727272727</v>
      </c>
    </row>
    <row r="9" spans="2:26" ht="21" customHeight="1" thickBot="1">
      <c r="B9" s="103">
        <v>6</v>
      </c>
      <c r="C9" s="104" t="s">
        <v>100</v>
      </c>
      <c r="D9" s="105" t="s">
        <v>103</v>
      </c>
      <c r="E9" s="106">
        <v>28.85</v>
      </c>
      <c r="F9" s="106">
        <v>4.68</v>
      </c>
      <c r="G9" s="108">
        <v>28.9</v>
      </c>
      <c r="H9" s="106">
        <v>5.22</v>
      </c>
      <c r="I9" s="106">
        <v>27.4</v>
      </c>
      <c r="J9" s="106">
        <v>5.14</v>
      </c>
      <c r="K9" s="106">
        <v>28.7</v>
      </c>
      <c r="L9" s="106">
        <v>5.03</v>
      </c>
      <c r="M9" s="109">
        <f t="shared" si="0"/>
        <v>113.85000000000001</v>
      </c>
      <c r="N9" s="109">
        <f t="shared" si="1"/>
        <v>27.4</v>
      </c>
      <c r="O9" s="109">
        <f t="shared" si="2"/>
        <v>86.45000000000002</v>
      </c>
      <c r="P9" s="109">
        <f t="shared" si="3"/>
        <v>28.9</v>
      </c>
      <c r="Q9" s="109">
        <f t="shared" si="4"/>
        <v>4.68</v>
      </c>
      <c r="R9" s="144">
        <v>6</v>
      </c>
      <c r="S9" s="118" t="s">
        <v>106</v>
      </c>
      <c r="T9" s="109" t="s">
        <v>108</v>
      </c>
      <c r="U9" s="109">
        <v>29.3</v>
      </c>
      <c r="V9" s="109">
        <v>5.11</v>
      </c>
      <c r="W9" s="109">
        <f t="shared" si="5"/>
        <v>29.3</v>
      </c>
      <c r="X9" s="109">
        <f t="shared" si="6"/>
        <v>4.68</v>
      </c>
      <c r="Y9" s="110">
        <f t="shared" si="7"/>
        <v>174.35897435897436</v>
      </c>
      <c r="Z9" s="82">
        <f t="shared" si="8"/>
        <v>9.906759906759907</v>
      </c>
    </row>
    <row r="10" spans="2:26" ht="21" customHeight="1" thickBot="1">
      <c r="B10" s="103">
        <v>7</v>
      </c>
      <c r="C10" s="104" t="s">
        <v>101</v>
      </c>
      <c r="D10" s="105" t="s">
        <v>103</v>
      </c>
      <c r="E10" s="106">
        <v>30.15</v>
      </c>
      <c r="F10" s="106">
        <v>5.16</v>
      </c>
      <c r="G10" s="106">
        <v>26.35</v>
      </c>
      <c r="H10" s="106">
        <v>5.91</v>
      </c>
      <c r="I10" s="106">
        <v>28.7</v>
      </c>
      <c r="J10" s="106">
        <v>5.09</v>
      </c>
      <c r="K10" s="106">
        <v>25.3</v>
      </c>
      <c r="L10" s="106">
        <v>5.7</v>
      </c>
      <c r="M10" s="109">
        <f t="shared" si="0"/>
        <v>110.5</v>
      </c>
      <c r="N10" s="109">
        <f t="shared" si="1"/>
        <v>25.3</v>
      </c>
      <c r="O10" s="109">
        <f t="shared" si="2"/>
        <v>85.2</v>
      </c>
      <c r="P10" s="109">
        <f t="shared" si="3"/>
        <v>30.15</v>
      </c>
      <c r="Q10" s="109">
        <f t="shared" si="4"/>
        <v>5.09</v>
      </c>
      <c r="R10" s="144">
        <v>7</v>
      </c>
      <c r="S10" s="119"/>
      <c r="T10" s="109" t="s">
        <v>108</v>
      </c>
      <c r="U10" s="109">
        <v>26.7</v>
      </c>
      <c r="V10" s="109">
        <v>5.47</v>
      </c>
      <c r="W10" s="109">
        <f t="shared" si="5"/>
        <v>30.15</v>
      </c>
      <c r="X10" s="109">
        <f t="shared" si="6"/>
        <v>5.09</v>
      </c>
      <c r="Y10" s="110">
        <f t="shared" si="7"/>
        <v>160.31434184675834</v>
      </c>
      <c r="Z10" s="82">
        <f t="shared" si="8"/>
        <v>9.10876942311127</v>
      </c>
    </row>
    <row r="11" spans="2:26" ht="21" customHeight="1" thickBot="1">
      <c r="B11" s="103">
        <v>8</v>
      </c>
      <c r="C11" s="104" t="s">
        <v>102</v>
      </c>
      <c r="D11" s="105" t="s">
        <v>103</v>
      </c>
      <c r="E11" s="106">
        <v>9.4</v>
      </c>
      <c r="F11" s="106">
        <v>6.72</v>
      </c>
      <c r="G11" s="106">
        <v>19.25</v>
      </c>
      <c r="H11" s="106">
        <v>6.39</v>
      </c>
      <c r="I11" s="106">
        <v>20.1</v>
      </c>
      <c r="J11" s="106">
        <v>6.33</v>
      </c>
      <c r="K11" s="106">
        <v>11.3</v>
      </c>
      <c r="L11" s="106">
        <v>6.85</v>
      </c>
      <c r="M11" s="109">
        <f t="shared" si="0"/>
        <v>60.05</v>
      </c>
      <c r="N11" s="109">
        <f t="shared" si="1"/>
        <v>9.4</v>
      </c>
      <c r="O11" s="109">
        <f t="shared" si="2"/>
        <v>50.65</v>
      </c>
      <c r="P11" s="109">
        <f t="shared" si="3"/>
        <v>20.1</v>
      </c>
      <c r="Q11" s="109">
        <f t="shared" si="4"/>
        <v>6.33</v>
      </c>
      <c r="R11" s="144">
        <v>8</v>
      </c>
      <c r="S11" s="120"/>
      <c r="T11" s="109" t="s">
        <v>109</v>
      </c>
      <c r="U11" s="109">
        <v>1.5</v>
      </c>
      <c r="V11" s="109">
        <v>6.03</v>
      </c>
      <c r="W11" s="109">
        <f t="shared" si="5"/>
        <v>20.1</v>
      </c>
      <c r="X11" s="109">
        <f t="shared" si="6"/>
        <v>6.03</v>
      </c>
      <c r="Y11" s="110">
        <f t="shared" si="7"/>
        <v>135.32338308457713</v>
      </c>
      <c r="Z11" s="82">
        <f t="shared" si="8"/>
        <v>7.688828584350971</v>
      </c>
    </row>
    <row r="12" spans="2:26" ht="6" customHeight="1" thickBot="1">
      <c r="B12" s="103"/>
      <c r="C12" s="104"/>
      <c r="D12" s="105"/>
      <c r="E12" s="106"/>
      <c r="F12" s="106"/>
      <c r="G12" s="106"/>
      <c r="H12" s="106"/>
      <c r="I12" s="106"/>
      <c r="J12" s="106"/>
      <c r="K12" s="106"/>
      <c r="L12" s="106"/>
      <c r="M12" s="109"/>
      <c r="N12" s="109"/>
      <c r="O12" s="109"/>
      <c r="P12" s="109"/>
      <c r="Q12" s="109"/>
      <c r="R12" s="144"/>
      <c r="S12" s="118"/>
      <c r="T12" s="109"/>
      <c r="U12" s="109"/>
      <c r="V12" s="109"/>
      <c r="W12" s="109"/>
      <c r="X12" s="109"/>
      <c r="Y12" s="110"/>
      <c r="Z12" s="82"/>
    </row>
    <row r="13" spans="2:26" ht="21" customHeight="1" thickBot="1">
      <c r="B13" s="103">
        <v>1</v>
      </c>
      <c r="C13" s="104" t="s">
        <v>84</v>
      </c>
      <c r="D13" s="105" t="s">
        <v>104</v>
      </c>
      <c r="E13" s="108">
        <v>34.15</v>
      </c>
      <c r="F13" s="106">
        <v>5.01</v>
      </c>
      <c r="G13" s="106">
        <v>26</v>
      </c>
      <c r="H13" s="106">
        <v>4.99</v>
      </c>
      <c r="I13" s="108">
        <v>30.3</v>
      </c>
      <c r="J13" s="106">
        <v>5.23</v>
      </c>
      <c r="K13" s="106">
        <v>28.3</v>
      </c>
      <c r="L13" s="106">
        <v>5.59</v>
      </c>
      <c r="M13" s="109">
        <f aca="true" t="shared" si="9" ref="M13:M19">SUM(E13,G13,I13,K13)</f>
        <v>118.75</v>
      </c>
      <c r="N13" s="109">
        <f aca="true" t="shared" si="10" ref="N13:N19">IF(COUNT(E13,G13,I13,K13)=4,MINA(E13,G13,I13,K13),0)</f>
        <v>26</v>
      </c>
      <c r="O13" s="109">
        <f aca="true" t="shared" si="11" ref="O13:O19">SUM(M13-N13)</f>
        <v>92.75</v>
      </c>
      <c r="P13" s="109">
        <f aca="true" t="shared" si="12" ref="P13:P19">MAX(E13,G13,I13,K13)</f>
        <v>34.15</v>
      </c>
      <c r="Q13" s="109">
        <f aca="true" t="shared" si="13" ref="Q13:Q19">MIN(F13,H13,J13,L13)</f>
        <v>4.99</v>
      </c>
      <c r="R13" s="146">
        <v>1</v>
      </c>
      <c r="S13" s="121"/>
      <c r="T13" s="109" t="s">
        <v>107</v>
      </c>
      <c r="U13" s="109">
        <v>34.3</v>
      </c>
      <c r="V13" s="109">
        <v>4.67</v>
      </c>
      <c r="W13" s="109">
        <f>MAX(P13,U13)</f>
        <v>34.3</v>
      </c>
      <c r="X13" s="126">
        <f>MIN(Q13,V13)</f>
        <v>4.67</v>
      </c>
      <c r="Y13" s="110">
        <f aca="true" t="shared" si="14" ref="Y13:Y19">IF(X13&lt;&gt;0,SUM($Z$2/X13*12),"")</f>
        <v>174.7323340471092</v>
      </c>
      <c r="Z13" s="82">
        <f t="shared" si="8"/>
        <v>9.927973525403933</v>
      </c>
    </row>
    <row r="14" spans="2:26" ht="21" customHeight="1" thickBot="1">
      <c r="B14" s="103">
        <v>2</v>
      </c>
      <c r="C14" s="104" t="s">
        <v>85</v>
      </c>
      <c r="D14" s="105" t="s">
        <v>104</v>
      </c>
      <c r="E14" s="106">
        <v>29.05</v>
      </c>
      <c r="F14" s="107">
        <v>4.69</v>
      </c>
      <c r="G14" s="108">
        <v>30.6</v>
      </c>
      <c r="H14" s="124">
        <v>4.85</v>
      </c>
      <c r="I14" s="108">
        <v>30.3</v>
      </c>
      <c r="J14" s="107">
        <v>5.17</v>
      </c>
      <c r="K14" s="106">
        <v>29</v>
      </c>
      <c r="L14" s="107">
        <v>5.09</v>
      </c>
      <c r="M14" s="109">
        <f t="shared" si="9"/>
        <v>118.95</v>
      </c>
      <c r="N14" s="109">
        <f t="shared" si="10"/>
        <v>29</v>
      </c>
      <c r="O14" s="109">
        <f t="shared" si="11"/>
        <v>89.95</v>
      </c>
      <c r="P14" s="109">
        <f t="shared" si="12"/>
        <v>30.6</v>
      </c>
      <c r="Q14" s="109">
        <f t="shared" si="13"/>
        <v>4.69</v>
      </c>
      <c r="R14" s="144">
        <v>1</v>
      </c>
      <c r="S14" s="120"/>
      <c r="T14" s="109" t="s">
        <v>107</v>
      </c>
      <c r="U14" s="109">
        <v>33.8</v>
      </c>
      <c r="V14" s="109">
        <v>4.81</v>
      </c>
      <c r="W14" s="109">
        <f>MAX(P14,U14)</f>
        <v>33.8</v>
      </c>
      <c r="X14" s="109">
        <f>MIN(Q14,V14)</f>
        <v>4.69</v>
      </c>
      <c r="Y14" s="110">
        <f t="shared" si="14"/>
        <v>173.98720682302772</v>
      </c>
      <c r="Z14" s="82">
        <f t="shared" si="8"/>
        <v>9.885636751308391</v>
      </c>
    </row>
    <row r="15" spans="2:26" ht="21" customHeight="1" thickBot="1">
      <c r="B15" s="103">
        <v>3</v>
      </c>
      <c r="C15" s="104" t="s">
        <v>86</v>
      </c>
      <c r="D15" s="105" t="s">
        <v>104</v>
      </c>
      <c r="E15" s="106">
        <v>30.1</v>
      </c>
      <c r="F15" s="106">
        <v>5.49</v>
      </c>
      <c r="G15" s="106">
        <v>28.4</v>
      </c>
      <c r="H15" s="106">
        <v>5.59</v>
      </c>
      <c r="I15" s="106">
        <v>28.1</v>
      </c>
      <c r="J15" s="106">
        <v>5.25</v>
      </c>
      <c r="K15" s="108">
        <v>29.2</v>
      </c>
      <c r="L15" s="106">
        <v>5.44</v>
      </c>
      <c r="M15" s="109">
        <f t="shared" si="9"/>
        <v>115.8</v>
      </c>
      <c r="N15" s="109">
        <f t="shared" si="10"/>
        <v>28.1</v>
      </c>
      <c r="O15" s="109">
        <f t="shared" si="11"/>
        <v>87.69999999999999</v>
      </c>
      <c r="P15" s="109">
        <f t="shared" si="12"/>
        <v>30.1</v>
      </c>
      <c r="Q15" s="109">
        <f t="shared" si="13"/>
        <v>5.25</v>
      </c>
      <c r="R15" s="144">
        <v>3</v>
      </c>
      <c r="S15" s="119"/>
      <c r="T15" s="109" t="s">
        <v>107</v>
      </c>
      <c r="U15" s="109">
        <v>30.7</v>
      </c>
      <c r="V15" s="109">
        <v>5.15</v>
      </c>
      <c r="W15" s="109">
        <f>MAX(P15,U15)</f>
        <v>30.7</v>
      </c>
      <c r="X15" s="109">
        <f>MIN(Q15,V15)</f>
        <v>5.15</v>
      </c>
      <c r="Y15" s="110">
        <f t="shared" si="14"/>
        <v>158.44660194174756</v>
      </c>
      <c r="Z15" s="82">
        <f t="shared" si="8"/>
        <v>9.002647837599294</v>
      </c>
    </row>
    <row r="16" spans="2:26" ht="21" customHeight="1" thickBot="1">
      <c r="B16" s="103">
        <v>4</v>
      </c>
      <c r="C16" s="104" t="s">
        <v>87</v>
      </c>
      <c r="D16" s="105" t="s">
        <v>104</v>
      </c>
      <c r="E16" s="106">
        <v>28.7</v>
      </c>
      <c r="F16" s="106">
        <v>5.38</v>
      </c>
      <c r="G16" s="106">
        <v>25.7</v>
      </c>
      <c r="H16" s="106">
        <v>5.93</v>
      </c>
      <c r="I16" s="106">
        <v>27.85</v>
      </c>
      <c r="J16" s="106">
        <v>5.56</v>
      </c>
      <c r="K16" s="106">
        <v>27.65</v>
      </c>
      <c r="L16" s="106">
        <v>5.72</v>
      </c>
      <c r="M16" s="109">
        <f t="shared" si="9"/>
        <v>109.9</v>
      </c>
      <c r="N16" s="109">
        <f t="shared" si="10"/>
        <v>25.7</v>
      </c>
      <c r="O16" s="109">
        <f t="shared" si="11"/>
        <v>84.2</v>
      </c>
      <c r="P16" s="109">
        <f t="shared" si="12"/>
        <v>28.7</v>
      </c>
      <c r="Q16" s="109">
        <f t="shared" si="13"/>
        <v>5.38</v>
      </c>
      <c r="R16" s="144">
        <v>4</v>
      </c>
      <c r="S16" s="118" t="s">
        <v>106</v>
      </c>
      <c r="T16" s="109" t="s">
        <v>107</v>
      </c>
      <c r="U16" s="109">
        <v>26.25</v>
      </c>
      <c r="V16" s="109">
        <v>5.59</v>
      </c>
      <c r="W16" s="109">
        <v>30.55</v>
      </c>
      <c r="X16" s="109">
        <v>5.29</v>
      </c>
      <c r="Y16" s="110">
        <f t="shared" si="14"/>
        <v>154.25330812854443</v>
      </c>
      <c r="Z16" s="82">
        <f t="shared" si="8"/>
        <v>8.764392507303661</v>
      </c>
    </row>
    <row r="17" spans="2:26" ht="21" customHeight="1" thickBot="1">
      <c r="B17" s="103">
        <v>5</v>
      </c>
      <c r="C17" s="104" t="s">
        <v>89</v>
      </c>
      <c r="D17" s="105" t="s">
        <v>104</v>
      </c>
      <c r="E17" s="106">
        <v>28.2</v>
      </c>
      <c r="F17" s="106">
        <v>5.12</v>
      </c>
      <c r="G17" s="106">
        <v>27.2</v>
      </c>
      <c r="H17" s="106">
        <v>5.62</v>
      </c>
      <c r="I17" s="106">
        <v>25.5</v>
      </c>
      <c r="J17" s="106">
        <v>5.35</v>
      </c>
      <c r="K17" s="106">
        <v>23.65</v>
      </c>
      <c r="L17" s="106">
        <v>5.47</v>
      </c>
      <c r="M17" s="109">
        <f t="shared" si="9"/>
        <v>104.55000000000001</v>
      </c>
      <c r="N17" s="109">
        <f t="shared" si="10"/>
        <v>23.65</v>
      </c>
      <c r="O17" s="109">
        <f t="shared" si="11"/>
        <v>80.9</v>
      </c>
      <c r="P17" s="109">
        <f t="shared" si="12"/>
        <v>28.2</v>
      </c>
      <c r="Q17" s="109">
        <f t="shared" si="13"/>
        <v>5.12</v>
      </c>
      <c r="R17" s="144">
        <v>6</v>
      </c>
      <c r="S17" s="119"/>
      <c r="T17" s="109" t="s">
        <v>108</v>
      </c>
      <c r="U17" s="109">
        <v>27.3</v>
      </c>
      <c r="V17" s="109">
        <v>5.46</v>
      </c>
      <c r="W17" s="109">
        <f>MAX(P17,U17)</f>
        <v>28.2</v>
      </c>
      <c r="X17" s="109">
        <f>MIN(Q17,V17)</f>
        <v>5.12</v>
      </c>
      <c r="Y17" s="110">
        <f t="shared" si="14"/>
        <v>159.375</v>
      </c>
      <c r="Z17" s="82">
        <f t="shared" si="8"/>
        <v>9.055397727272727</v>
      </c>
    </row>
    <row r="18" spans="2:26" ht="21" customHeight="1" thickBot="1">
      <c r="B18" s="103">
        <v>6</v>
      </c>
      <c r="C18" s="104" t="s">
        <v>88</v>
      </c>
      <c r="D18" s="105" t="s">
        <v>104</v>
      </c>
      <c r="E18" s="106">
        <v>28.25</v>
      </c>
      <c r="F18" s="106">
        <v>5.5</v>
      </c>
      <c r="G18" s="106">
        <v>20.5</v>
      </c>
      <c r="H18" s="106">
        <v>5.67</v>
      </c>
      <c r="I18" s="106">
        <v>28.05</v>
      </c>
      <c r="J18" s="106">
        <v>5.46</v>
      </c>
      <c r="K18" s="106">
        <v>26.7</v>
      </c>
      <c r="L18" s="106">
        <v>5.88</v>
      </c>
      <c r="M18" s="109">
        <f t="shared" si="9"/>
        <v>103.5</v>
      </c>
      <c r="N18" s="109">
        <f t="shared" si="10"/>
        <v>20.5</v>
      </c>
      <c r="O18" s="109">
        <f t="shared" si="11"/>
        <v>83</v>
      </c>
      <c r="P18" s="109">
        <f t="shared" si="12"/>
        <v>28.25</v>
      </c>
      <c r="Q18" s="109">
        <f t="shared" si="13"/>
        <v>5.46</v>
      </c>
      <c r="R18" s="144">
        <v>5</v>
      </c>
      <c r="S18" s="120"/>
      <c r="T18" s="109" t="s">
        <v>108</v>
      </c>
      <c r="U18" s="109">
        <v>25.15</v>
      </c>
      <c r="V18" s="109">
        <v>5.89</v>
      </c>
      <c r="W18" s="109">
        <f>MAX(P18,U18)</f>
        <v>28.25</v>
      </c>
      <c r="X18" s="109">
        <f>MIN(Q18,V18)</f>
        <v>5.46</v>
      </c>
      <c r="Y18" s="110">
        <f t="shared" si="14"/>
        <v>149.45054945054946</v>
      </c>
      <c r="Z18" s="82">
        <f t="shared" si="8"/>
        <v>8.491508491508492</v>
      </c>
    </row>
    <row r="19" spans="2:26" ht="21" customHeight="1" thickBot="1">
      <c r="B19" s="103">
        <v>7</v>
      </c>
      <c r="C19" s="104" t="s">
        <v>90</v>
      </c>
      <c r="D19" s="105" t="s">
        <v>104</v>
      </c>
      <c r="E19" s="106">
        <v>26.3</v>
      </c>
      <c r="F19" s="106">
        <v>5.51</v>
      </c>
      <c r="G19" s="106">
        <v>25.2</v>
      </c>
      <c r="H19" s="106">
        <v>5.9</v>
      </c>
      <c r="I19" s="106">
        <v>26</v>
      </c>
      <c r="J19" s="106">
        <v>5.74</v>
      </c>
      <c r="K19" s="106">
        <v>23.35</v>
      </c>
      <c r="L19" s="106">
        <v>6.05</v>
      </c>
      <c r="M19" s="109">
        <f t="shared" si="9"/>
        <v>100.85</v>
      </c>
      <c r="N19" s="109">
        <f t="shared" si="10"/>
        <v>23.35</v>
      </c>
      <c r="O19" s="109">
        <f t="shared" si="11"/>
        <v>77.5</v>
      </c>
      <c r="P19" s="109">
        <f t="shared" si="12"/>
        <v>26.3</v>
      </c>
      <c r="Q19" s="109">
        <f t="shared" si="13"/>
        <v>5.51</v>
      </c>
      <c r="R19" s="144">
        <v>7</v>
      </c>
      <c r="S19" s="118" t="s">
        <v>106</v>
      </c>
      <c r="T19" s="109" t="s">
        <v>108</v>
      </c>
      <c r="U19" s="109">
        <v>24.15</v>
      </c>
      <c r="V19" s="109">
        <v>5.68</v>
      </c>
      <c r="W19" s="109">
        <f>MAX(P19,U19)</f>
        <v>26.3</v>
      </c>
      <c r="X19" s="109">
        <f>MIN(Q19,V19)</f>
        <v>5.51</v>
      </c>
      <c r="Y19" s="110">
        <f t="shared" si="14"/>
        <v>148.09437386569874</v>
      </c>
      <c r="Z19" s="82">
        <f t="shared" si="8"/>
        <v>8.414453060551065</v>
      </c>
    </row>
    <row r="20" spans="2:26" ht="7.5" customHeight="1" thickBot="1">
      <c r="B20" s="103"/>
      <c r="C20" s="104"/>
      <c r="D20" s="105"/>
      <c r="E20" s="106"/>
      <c r="F20" s="106"/>
      <c r="G20" s="106"/>
      <c r="H20" s="106"/>
      <c r="I20" s="106"/>
      <c r="J20" s="106"/>
      <c r="K20" s="106"/>
      <c r="L20" s="106"/>
      <c r="M20" s="109"/>
      <c r="N20" s="109"/>
      <c r="O20" s="109"/>
      <c r="P20" s="109"/>
      <c r="Q20" s="109"/>
      <c r="R20" s="144"/>
      <c r="S20" s="118"/>
      <c r="T20" s="109"/>
      <c r="U20" s="109"/>
      <c r="V20" s="109"/>
      <c r="W20" s="109"/>
      <c r="X20" s="109"/>
      <c r="Y20" s="110"/>
      <c r="Z20" s="82"/>
    </row>
    <row r="21" spans="2:26" ht="21" customHeight="1" thickBot="1">
      <c r="B21" s="103">
        <v>1</v>
      </c>
      <c r="C21" s="104" t="s">
        <v>91</v>
      </c>
      <c r="D21" s="105" t="s">
        <v>105</v>
      </c>
      <c r="E21" s="123">
        <v>35.55</v>
      </c>
      <c r="F21" s="124">
        <v>4.42</v>
      </c>
      <c r="G21" s="123">
        <v>32.15</v>
      </c>
      <c r="H21" s="107">
        <v>4.89</v>
      </c>
      <c r="I21" s="106">
        <v>26.4</v>
      </c>
      <c r="J21" s="124">
        <v>4.51</v>
      </c>
      <c r="K21" s="108">
        <v>31.1</v>
      </c>
      <c r="L21" s="107">
        <v>5.13</v>
      </c>
      <c r="M21" s="109">
        <f>SUM(E21,G21,I21,K21)</f>
        <v>125.19999999999999</v>
      </c>
      <c r="N21" s="109">
        <f>IF(COUNT(E21,G21,I21,K21)=4,MINA(E21,G21,I21,K21),0)</f>
        <v>26.4</v>
      </c>
      <c r="O21" s="109">
        <f>SUM(M21-N21)</f>
        <v>98.79999999999998</v>
      </c>
      <c r="P21" s="109">
        <f>MAX(E21,G21,I21,K21)</f>
        <v>35.55</v>
      </c>
      <c r="Q21" s="109">
        <f>MIN(F21,H21,J21,L21)</f>
        <v>4.42</v>
      </c>
      <c r="R21" s="146">
        <v>1</v>
      </c>
      <c r="S21" s="121"/>
      <c r="T21" s="109" t="s">
        <v>107</v>
      </c>
      <c r="U21" s="109">
        <v>34.6</v>
      </c>
      <c r="V21" s="109">
        <v>4.78</v>
      </c>
      <c r="W21" s="109">
        <f>MAX(P21,U21)</f>
        <v>35.55</v>
      </c>
      <c r="X21" s="125">
        <f>MIN(Q21,V21)</f>
        <v>4.42</v>
      </c>
      <c r="Y21" s="110">
        <f>IF(X21&lt;&gt;0,SUM($Z$2/X21*12),"")</f>
        <v>184.6153846153846</v>
      </c>
      <c r="Z21" s="82">
        <f t="shared" si="8"/>
        <v>10.48951048951049</v>
      </c>
    </row>
    <row r="22" spans="2:26" ht="21" customHeight="1" thickBot="1">
      <c r="B22" s="103">
        <v>2</v>
      </c>
      <c r="C22" s="104" t="s">
        <v>92</v>
      </c>
      <c r="D22" s="105" t="s">
        <v>105</v>
      </c>
      <c r="E22" s="106">
        <v>33</v>
      </c>
      <c r="F22" s="106">
        <v>4.79</v>
      </c>
      <c r="G22" s="106">
        <v>29.55</v>
      </c>
      <c r="H22" s="106">
        <v>5.1</v>
      </c>
      <c r="I22" s="108">
        <v>31.4</v>
      </c>
      <c r="J22" s="106">
        <v>5.05</v>
      </c>
      <c r="K22" s="106">
        <v>27.7</v>
      </c>
      <c r="L22" s="106">
        <v>5.41</v>
      </c>
      <c r="M22" s="109">
        <f>SUM(E22,G22,I22,K22)</f>
        <v>121.64999999999999</v>
      </c>
      <c r="N22" s="109">
        <f>IF(COUNT(E22,G22,I22,K22)=4,MINA(E22,G22,I22,K22),0)</f>
        <v>27.7</v>
      </c>
      <c r="O22" s="109">
        <f>SUM(M22-N22)</f>
        <v>93.94999999999999</v>
      </c>
      <c r="P22" s="109">
        <f>MAX(E22,G22,I22,K22)</f>
        <v>33</v>
      </c>
      <c r="Q22" s="109">
        <f>MIN(F22,H22,J22,L22)</f>
        <v>4.79</v>
      </c>
      <c r="R22" s="144">
        <v>2</v>
      </c>
      <c r="S22" s="120"/>
      <c r="T22" s="109" t="s">
        <v>107</v>
      </c>
      <c r="U22" s="109">
        <v>33.1</v>
      </c>
      <c r="V22" s="109">
        <v>4.98</v>
      </c>
      <c r="W22" s="109">
        <f>MAX(P22,U22)</f>
        <v>33.1</v>
      </c>
      <c r="X22" s="109">
        <f>MIN(Q22,V22)</f>
        <v>4.79</v>
      </c>
      <c r="Y22" s="110">
        <f>IF(X22&lt;&gt;0,SUM($Z$2/X22*12),"")</f>
        <v>170.35490605427975</v>
      </c>
      <c r="Z22" s="82">
        <f t="shared" si="8"/>
        <v>9.679256025811348</v>
      </c>
    </row>
    <row r="23" spans="2:26" ht="21" customHeight="1" thickBot="1">
      <c r="B23" s="103">
        <v>3</v>
      </c>
      <c r="C23" s="104" t="s">
        <v>94</v>
      </c>
      <c r="D23" s="105" t="s">
        <v>105</v>
      </c>
      <c r="E23" s="106">
        <v>28.85</v>
      </c>
      <c r="F23" s="106">
        <v>5.36</v>
      </c>
      <c r="G23" s="106">
        <v>26.7</v>
      </c>
      <c r="H23" s="106">
        <v>5.46</v>
      </c>
      <c r="I23" s="106">
        <v>15.6</v>
      </c>
      <c r="J23" s="106">
        <v>10.23</v>
      </c>
      <c r="K23" s="106">
        <v>29.25</v>
      </c>
      <c r="L23" s="106">
        <v>5.27</v>
      </c>
      <c r="M23" s="109">
        <f>SUM(E23,G23,I23,K23)</f>
        <v>100.39999999999999</v>
      </c>
      <c r="N23" s="109">
        <f>IF(COUNT(E23,G23,I23,K23)=4,MINA(E23,G23,I23,K23),0)</f>
        <v>15.6</v>
      </c>
      <c r="O23" s="109">
        <f>SUM(M23-N23)</f>
        <v>84.8</v>
      </c>
      <c r="P23" s="109">
        <f>MAX(E23,G23,I23,K23)</f>
        <v>29.25</v>
      </c>
      <c r="Q23" s="109">
        <f>MIN(F23,H23,J23,L23)</f>
        <v>5.27</v>
      </c>
      <c r="R23" s="144">
        <v>4</v>
      </c>
      <c r="S23" s="118" t="s">
        <v>106</v>
      </c>
      <c r="T23" s="109" t="s">
        <v>107</v>
      </c>
      <c r="U23" s="109">
        <v>31.8</v>
      </c>
      <c r="V23" s="109">
        <v>5.06</v>
      </c>
      <c r="W23" s="109">
        <f>MAX(P23,U23)</f>
        <v>31.8</v>
      </c>
      <c r="X23" s="109">
        <f>MIN(Q23,V23)</f>
        <v>5.06</v>
      </c>
      <c r="Y23" s="110">
        <f>IF(X23&lt;&gt;0,SUM($Z$2/X23*12),"")</f>
        <v>161.26482213438737</v>
      </c>
      <c r="Z23" s="82">
        <f t="shared" si="8"/>
        <v>9.162773984908373</v>
      </c>
    </row>
    <row r="24" spans="2:26" ht="21" customHeight="1" thickBot="1">
      <c r="B24" s="111">
        <v>4</v>
      </c>
      <c r="C24" s="112" t="s">
        <v>93</v>
      </c>
      <c r="D24" s="113" t="s">
        <v>105</v>
      </c>
      <c r="E24" s="114">
        <v>32.25</v>
      </c>
      <c r="F24" s="114">
        <v>4.57</v>
      </c>
      <c r="G24" s="114">
        <v>30.35</v>
      </c>
      <c r="H24" s="114">
        <v>5.07</v>
      </c>
      <c r="I24" s="114">
        <v>28.75</v>
      </c>
      <c r="J24" s="114">
        <v>4.75</v>
      </c>
      <c r="K24" s="114">
        <v>26.05</v>
      </c>
      <c r="L24" s="114">
        <v>5.7</v>
      </c>
      <c r="M24" s="115">
        <f>SUM(E24,G24,I24,K24)</f>
        <v>117.39999999999999</v>
      </c>
      <c r="N24" s="115">
        <f>IF(COUNT(E24,G24,I24,K24)=4,MINA(E24,G24,I24,K24),0)</f>
        <v>26.05</v>
      </c>
      <c r="O24" s="115">
        <f>SUM(M24-N24)</f>
        <v>91.35</v>
      </c>
      <c r="P24" s="115">
        <f>MAX(E24,G24,I24,K24)</f>
        <v>32.25</v>
      </c>
      <c r="Q24" s="115">
        <f>MIN(F24,H24,J24,L24)</f>
        <v>4.57</v>
      </c>
      <c r="R24" s="145">
        <v>3</v>
      </c>
      <c r="S24" s="122"/>
      <c r="T24" s="115" t="s">
        <v>107</v>
      </c>
      <c r="U24" s="115">
        <v>27.45</v>
      </c>
      <c r="V24" s="115">
        <v>4.88</v>
      </c>
      <c r="W24" s="115">
        <f>MAX(P24,U24)</f>
        <v>32.25</v>
      </c>
      <c r="X24" s="115">
        <f>MIN(Q24,V24)</f>
        <v>4.57</v>
      </c>
      <c r="Y24" s="116">
        <f>IF(X24&lt;&gt;0,SUM($Z$2/X24*12),"")</f>
        <v>178.5557986870897</v>
      </c>
      <c r="Z24" s="82">
        <f t="shared" si="8"/>
        <v>10.145215834493733</v>
      </c>
    </row>
    <row r="25" spans="2:26" ht="13.5" thickTop="1">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2.75">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8 I4:I58 G4:G58 E4:E58">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8 J4:J58 H4:H58 F4:F58">
      <formula1>$G$2</formula1>
      <formula2>#REF!</formula2>
    </dataValidation>
  </dataValidations>
  <printOptions gridLines="1"/>
  <pageMargins left="0.35" right="0.36" top="1" bottom="1" header="0.5" footer="0.5"/>
  <pageSetup horizontalDpi="96" verticalDpi="96" orientation="landscape" paperSize="9" r:id="rId1"/>
</worksheet>
</file>

<file path=xl/worksheets/sheet3.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433" sqref="B433:AF442"/>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40" t="s">
        <v>21</v>
      </c>
      <c r="D4" s="140"/>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37" t="s">
        <v>19</v>
      </c>
      <c r="M5" s="138"/>
      <c r="N5" s="139"/>
      <c r="O5" s="1"/>
      <c r="P5" s="8"/>
      <c r="Q5" s="40"/>
      <c r="R5" s="40"/>
      <c r="S5" s="10" t="s">
        <v>22</v>
      </c>
      <c r="T5"/>
      <c r="U5" s="24"/>
      <c r="V5" s="21"/>
      <c r="W5" s="22"/>
      <c r="X5" s="13"/>
      <c r="Y5" s="13"/>
      <c r="Z5" s="13"/>
      <c r="AA5" s="22"/>
      <c r="AB5" s="13"/>
      <c r="AC5" s="13"/>
      <c r="AD5" s="22"/>
      <c r="AE5" s="142"/>
      <c r="AF5" s="142"/>
      <c r="AG5" s="142"/>
      <c r="AH5" s="22"/>
      <c r="AI5" s="22"/>
      <c r="AJ5" s="13"/>
      <c r="AK5" s="13"/>
      <c r="AL5" s="26"/>
      <c r="AN5" s="24"/>
      <c r="AO5" s="21"/>
      <c r="AP5" s="22"/>
      <c r="AQ5" s="13"/>
      <c r="AR5" s="13"/>
      <c r="AS5" s="13"/>
      <c r="AT5" s="22"/>
      <c r="AU5" s="13"/>
      <c r="AV5" s="13"/>
      <c r="AW5" s="22"/>
      <c r="AX5" s="142"/>
      <c r="AY5" s="142"/>
      <c r="AZ5" s="142"/>
      <c r="BA5" s="22"/>
      <c r="BB5" s="22"/>
      <c r="BC5" s="13"/>
      <c r="BD5" s="13"/>
      <c r="BE5" s="26"/>
      <c r="BG5" s="24"/>
      <c r="BH5" s="21"/>
      <c r="BI5" s="22"/>
      <c r="BJ5" s="13"/>
      <c r="BK5" s="13"/>
      <c r="BL5" s="13"/>
      <c r="BM5" s="22"/>
      <c r="BN5" s="13"/>
      <c r="BO5" s="13"/>
      <c r="BP5" s="22"/>
      <c r="BQ5" s="142"/>
      <c r="BR5" s="142"/>
      <c r="BS5" s="142"/>
      <c r="BT5" s="22"/>
      <c r="BU5" s="22"/>
      <c r="BV5" s="13"/>
      <c r="BW5" s="13"/>
      <c r="BX5" s="26"/>
      <c r="BZ5" s="24"/>
      <c r="CA5" s="21"/>
      <c r="CB5" s="22"/>
      <c r="CC5" s="13"/>
      <c r="CD5" s="13"/>
      <c r="CE5" s="13"/>
      <c r="CF5" s="22"/>
      <c r="CG5" s="13"/>
      <c r="CH5" s="13"/>
      <c r="CI5" s="22"/>
      <c r="CJ5" s="142"/>
      <c r="CK5" s="142"/>
      <c r="CL5" s="142"/>
      <c r="CM5" s="22"/>
      <c r="CN5" s="22"/>
      <c r="CO5" s="13"/>
      <c r="CP5" s="13"/>
      <c r="CQ5" s="26"/>
      <c r="CS5" s="24"/>
      <c r="CT5" s="21"/>
      <c r="CU5" s="22"/>
      <c r="CV5" s="13"/>
      <c r="CW5" s="13"/>
      <c r="CX5" s="13"/>
      <c r="CY5" s="22"/>
      <c r="CZ5" s="13"/>
      <c r="DA5" s="13"/>
      <c r="DB5" s="22"/>
      <c r="DC5" s="142"/>
      <c r="DD5" s="142"/>
      <c r="DE5" s="142"/>
      <c r="DF5" s="22"/>
      <c r="DG5" s="22"/>
      <c r="DH5" s="13"/>
      <c r="DI5" s="13"/>
      <c r="DJ5" s="26"/>
      <c r="DL5" s="24"/>
      <c r="DM5" s="21"/>
      <c r="DN5" s="22"/>
      <c r="DO5" s="13"/>
      <c r="DP5" s="13"/>
      <c r="DQ5" s="13"/>
      <c r="DR5" s="22"/>
      <c r="DS5" s="13"/>
      <c r="DT5" s="13"/>
      <c r="DU5" s="22"/>
      <c r="DV5" s="142"/>
      <c r="DW5" s="142"/>
      <c r="DX5" s="142"/>
      <c r="DY5" s="22"/>
      <c r="DZ5" s="22"/>
      <c r="EA5" s="13"/>
      <c r="EB5" s="13"/>
      <c r="EC5" s="26"/>
      <c r="EE5" s="24"/>
      <c r="EF5" s="21"/>
      <c r="EG5" s="22"/>
      <c r="EH5" s="13"/>
      <c r="EI5" s="13"/>
      <c r="EJ5" s="13"/>
      <c r="EK5" s="22"/>
      <c r="EL5" s="13"/>
      <c r="EM5" s="13"/>
      <c r="EN5" s="22"/>
      <c r="EO5" s="142"/>
      <c r="EP5" s="142"/>
      <c r="EQ5" s="142"/>
      <c r="ER5" s="22"/>
      <c r="ES5" s="22"/>
      <c r="ET5" s="13"/>
      <c r="EU5" s="13"/>
      <c r="EV5" s="26"/>
      <c r="EX5" s="24"/>
      <c r="EY5" s="21"/>
      <c r="EZ5" s="22"/>
      <c r="FA5" s="13"/>
      <c r="FB5" s="13"/>
      <c r="FC5" s="13"/>
      <c r="FD5" s="22"/>
      <c r="FE5" s="13"/>
      <c r="FF5" s="13"/>
      <c r="FG5" s="22"/>
      <c r="FH5" s="142"/>
      <c r="FI5" s="142"/>
      <c r="FJ5" s="142"/>
      <c r="FK5" s="22"/>
      <c r="FL5" s="22"/>
      <c r="FM5" s="13"/>
      <c r="FN5" s="13"/>
      <c r="FO5" s="26"/>
      <c r="FQ5" s="24"/>
      <c r="FR5" s="21"/>
      <c r="FS5" s="22"/>
      <c r="FT5" s="13"/>
      <c r="FU5" s="13"/>
      <c r="FV5" s="13"/>
      <c r="FW5" s="22"/>
      <c r="FX5" s="13"/>
      <c r="FY5" s="13"/>
      <c r="FZ5" s="22"/>
      <c r="GA5" s="142"/>
      <c r="GB5" s="142"/>
      <c r="GC5" s="142"/>
      <c r="GD5" s="22"/>
      <c r="GE5" s="22"/>
      <c r="GF5" s="13"/>
      <c r="GG5" s="13"/>
      <c r="GH5" s="26"/>
      <c r="GJ5" s="24"/>
      <c r="GK5" s="21"/>
      <c r="GL5" s="22"/>
      <c r="GM5" s="13"/>
      <c r="GN5" s="13"/>
      <c r="GO5" s="13"/>
      <c r="GP5" s="22"/>
      <c r="GQ5" s="13"/>
      <c r="GR5" s="13"/>
      <c r="GS5" s="22"/>
      <c r="GT5" s="142"/>
      <c r="GU5" s="142"/>
      <c r="GV5" s="142"/>
      <c r="GW5" s="22"/>
      <c r="GX5" s="22"/>
      <c r="GY5" s="13"/>
      <c r="GZ5" s="13"/>
      <c r="HA5" s="26"/>
      <c r="HC5" s="24"/>
      <c r="HD5" s="21"/>
      <c r="HE5" s="22"/>
      <c r="HF5" s="13"/>
      <c r="HG5" s="13"/>
      <c r="HH5" s="13"/>
      <c r="HI5" s="22"/>
      <c r="HJ5" s="13"/>
      <c r="HK5" s="13"/>
      <c r="HL5" s="22"/>
      <c r="HM5" s="142"/>
      <c r="HN5" s="142"/>
      <c r="HO5" s="142"/>
      <c r="HP5" s="22"/>
      <c r="HQ5" s="22"/>
      <c r="HR5" s="13"/>
      <c r="HS5" s="13"/>
      <c r="HT5" s="26"/>
      <c r="HV5" s="24"/>
      <c r="HW5" s="21"/>
      <c r="HX5" s="22"/>
      <c r="HY5" s="13"/>
      <c r="HZ5" s="13"/>
      <c r="IA5" s="13"/>
      <c r="IB5" s="22"/>
      <c r="IC5" s="13"/>
      <c r="ID5" s="13"/>
      <c r="IE5" s="22"/>
      <c r="IF5" s="142"/>
      <c r="IG5" s="142"/>
      <c r="IH5" s="142"/>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40" t="s">
        <v>36</v>
      </c>
      <c r="D9" s="140"/>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37" t="s">
        <v>19</v>
      </c>
      <c r="M10" s="138"/>
      <c r="N10" s="139"/>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40" t="s">
        <v>37</v>
      </c>
      <c r="D19" s="140"/>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37" t="s">
        <v>19</v>
      </c>
      <c r="M20" s="138"/>
      <c r="N20" s="139"/>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40" t="s">
        <v>35</v>
      </c>
      <c r="D29" s="140"/>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37" t="s">
        <v>19</v>
      </c>
      <c r="M30" s="138"/>
      <c r="N30" s="139"/>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40" t="s">
        <v>38</v>
      </c>
      <c r="D49" s="140"/>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37" t="s">
        <v>19</v>
      </c>
      <c r="M50" s="138"/>
      <c r="N50" s="139"/>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40" t="s">
        <v>42</v>
      </c>
      <c r="D159" s="140"/>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37" t="s">
        <v>19</v>
      </c>
      <c r="M160" s="138"/>
      <c r="N160" s="139"/>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40" t="s">
        <v>43</v>
      </c>
      <c r="D269" s="140"/>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37" t="s">
        <v>19</v>
      </c>
      <c r="M270" s="138"/>
      <c r="N270" s="139"/>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40" t="s">
        <v>49</v>
      </c>
      <c r="D379" s="140"/>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37" t="s">
        <v>19</v>
      </c>
      <c r="M380" s="138"/>
      <c r="N380" s="139"/>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41"/>
      <c r="D718" s="141"/>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42"/>
      <c r="M719" s="142"/>
      <c r="N719" s="142"/>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41"/>
      <c r="D778" s="141"/>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42"/>
      <c r="M779" s="142"/>
      <c r="N779" s="142"/>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41"/>
      <c r="D838" s="141"/>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42"/>
      <c r="M839" s="142"/>
      <c r="N839" s="142"/>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41"/>
      <c r="D898" s="141"/>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42"/>
      <c r="M899" s="142"/>
      <c r="N899" s="142"/>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41"/>
      <c r="D958" s="141"/>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42"/>
      <c r="M959" s="142"/>
      <c r="N959" s="142"/>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41"/>
      <c r="D1018" s="141"/>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42"/>
      <c r="M1019" s="142"/>
      <c r="N1019" s="142"/>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62</v>
      </c>
      <c r="B1" s="18" t="s">
        <v>81</v>
      </c>
      <c r="C1" s="11">
        <v>28.25</v>
      </c>
      <c r="D1" s="11">
        <v>5.5</v>
      </c>
      <c r="E1" s="11">
        <v>20.5</v>
      </c>
      <c r="F1" s="11">
        <v>5.67</v>
      </c>
      <c r="G1" s="11">
        <v>28.05</v>
      </c>
      <c r="H1" s="11">
        <v>5.46</v>
      </c>
      <c r="I1" s="11">
        <v>26.7</v>
      </c>
      <c r="J1" s="11">
        <v>5.88</v>
      </c>
      <c r="K1" s="17">
        <f aca="true" t="shared" si="0" ref="K1:K20">IF(((SUM(C1:J1))*100)&lt;&gt;INT((SUM(C1:J1)*100)),"Too many dec places","")</f>
      </c>
    </row>
    <row r="2" spans="1:11" ht="15">
      <c r="A2" t="s">
        <v>73</v>
      </c>
      <c r="B2" s="15" t="s">
        <v>81</v>
      </c>
      <c r="C2" s="11">
        <v>34.15</v>
      </c>
      <c r="D2" s="11">
        <v>5.01</v>
      </c>
      <c r="E2" s="11">
        <v>26</v>
      </c>
      <c r="F2" s="11">
        <v>4.99</v>
      </c>
      <c r="G2" s="11">
        <v>30.3</v>
      </c>
      <c r="H2" s="11">
        <v>5.23</v>
      </c>
      <c r="I2" s="11">
        <v>28.3</v>
      </c>
      <c r="J2" s="11">
        <v>5.59</v>
      </c>
      <c r="K2" s="17">
        <f t="shared" si="0"/>
      </c>
    </row>
    <row r="3" spans="1:11" ht="15">
      <c r="A3" t="s">
        <v>76</v>
      </c>
      <c r="B3" s="15" t="s">
        <v>83</v>
      </c>
      <c r="C3" s="11">
        <v>31.65</v>
      </c>
      <c r="D3" s="11">
        <v>5.21</v>
      </c>
      <c r="E3" s="11">
        <v>24.4</v>
      </c>
      <c r="F3" s="11">
        <v>5.99</v>
      </c>
      <c r="G3" s="11">
        <v>28.7</v>
      </c>
      <c r="H3" s="11">
        <v>5.3</v>
      </c>
      <c r="I3" s="11">
        <v>27.45</v>
      </c>
      <c r="J3" s="11">
        <v>5.29</v>
      </c>
      <c r="K3" s="17">
        <f t="shared" si="0"/>
      </c>
    </row>
    <row r="4" spans="1:11" ht="15">
      <c r="A4" t="s">
        <v>64</v>
      </c>
      <c r="B4" s="15" t="s">
        <v>81</v>
      </c>
      <c r="C4" s="11">
        <v>28.2</v>
      </c>
      <c r="D4" s="11">
        <v>5.12</v>
      </c>
      <c r="E4" s="11">
        <v>27.2</v>
      </c>
      <c r="F4" s="11">
        <v>5.62</v>
      </c>
      <c r="G4" s="11">
        <v>25.5</v>
      </c>
      <c r="H4" s="11">
        <v>5.35</v>
      </c>
      <c r="I4" s="11">
        <v>23.65</v>
      </c>
      <c r="J4" s="11">
        <v>5.47</v>
      </c>
      <c r="K4" s="17">
        <f t="shared" si="0"/>
      </c>
    </row>
    <row r="5" spans="1:11" ht="15">
      <c r="A5" t="s">
        <v>66</v>
      </c>
      <c r="B5" s="15" t="s">
        <v>83</v>
      </c>
      <c r="C5" s="11">
        <v>32.1</v>
      </c>
      <c r="D5" s="11">
        <v>4.58</v>
      </c>
      <c r="E5" s="11">
        <v>23.15</v>
      </c>
      <c r="F5" s="11">
        <v>5.82</v>
      </c>
      <c r="G5" s="11">
        <v>34.05</v>
      </c>
      <c r="H5" s="11">
        <v>4.85</v>
      </c>
      <c r="I5" s="11">
        <v>33.45</v>
      </c>
      <c r="J5" s="11">
        <v>5.04</v>
      </c>
      <c r="K5" s="17">
        <f t="shared" si="0"/>
      </c>
    </row>
    <row r="6" spans="1:11" ht="15">
      <c r="A6" t="s">
        <v>61</v>
      </c>
      <c r="B6" s="15" t="s">
        <v>81</v>
      </c>
      <c r="C6" s="11">
        <v>30.1</v>
      </c>
      <c r="D6" s="11">
        <v>5.49</v>
      </c>
      <c r="E6" s="11">
        <v>28.4</v>
      </c>
      <c r="F6" s="11">
        <v>5.59</v>
      </c>
      <c r="G6" s="11">
        <v>28.1</v>
      </c>
      <c r="H6" s="11">
        <v>5.25</v>
      </c>
      <c r="I6" s="11">
        <v>29.2</v>
      </c>
      <c r="J6" s="11">
        <v>5.44</v>
      </c>
      <c r="K6" s="17">
        <f t="shared" si="0"/>
      </c>
    </row>
    <row r="7" spans="1:11" ht="15">
      <c r="A7" t="s">
        <v>63</v>
      </c>
      <c r="B7" s="15" t="s">
        <v>82</v>
      </c>
      <c r="C7" s="11">
        <v>33</v>
      </c>
      <c r="D7" s="11">
        <v>4.79</v>
      </c>
      <c r="E7" s="11">
        <v>29.55</v>
      </c>
      <c r="F7" s="11">
        <v>5.1</v>
      </c>
      <c r="G7" s="11">
        <v>31.4</v>
      </c>
      <c r="H7" s="11">
        <v>5.05</v>
      </c>
      <c r="I7" s="11">
        <v>27.7</v>
      </c>
      <c r="J7" s="11">
        <v>5.41</v>
      </c>
      <c r="K7" s="17">
        <f t="shared" si="0"/>
      </c>
    </row>
    <row r="8" spans="1:11" ht="15">
      <c r="A8" t="s">
        <v>79</v>
      </c>
      <c r="B8" s="15" t="s">
        <v>82</v>
      </c>
      <c r="C8" s="11">
        <v>28.85</v>
      </c>
      <c r="D8" s="11">
        <v>5.36</v>
      </c>
      <c r="E8" s="11">
        <v>26.7</v>
      </c>
      <c r="F8" s="11">
        <v>5.46</v>
      </c>
      <c r="G8" s="11">
        <v>15.6</v>
      </c>
      <c r="H8" s="11">
        <v>10.23</v>
      </c>
      <c r="I8" s="11">
        <v>29.25</v>
      </c>
      <c r="J8" s="11">
        <v>5.27</v>
      </c>
      <c r="K8" s="17">
        <f t="shared" si="0"/>
      </c>
    </row>
    <row r="9" spans="1:11" ht="15">
      <c r="A9" t="s">
        <v>71</v>
      </c>
      <c r="B9" s="15" t="s">
        <v>81</v>
      </c>
      <c r="C9" s="11">
        <v>28.7</v>
      </c>
      <c r="D9" s="11">
        <v>5.38</v>
      </c>
      <c r="E9" s="11">
        <v>25.7</v>
      </c>
      <c r="F9" s="11">
        <v>5.93</v>
      </c>
      <c r="G9" s="11">
        <v>27.85</v>
      </c>
      <c r="H9" s="11">
        <v>5.56</v>
      </c>
      <c r="I9" s="11">
        <v>27.65</v>
      </c>
      <c r="J9" s="11">
        <v>5.72</v>
      </c>
      <c r="K9" s="17">
        <f t="shared" si="0"/>
      </c>
    </row>
    <row r="10" spans="1:11" ht="15">
      <c r="A10" t="s">
        <v>72</v>
      </c>
      <c r="B10" s="15" t="s">
        <v>81</v>
      </c>
      <c r="C10" s="11">
        <v>29.05</v>
      </c>
      <c r="D10" s="11">
        <v>4.69</v>
      </c>
      <c r="E10" s="11">
        <v>30.6</v>
      </c>
      <c r="F10" s="11">
        <v>4.85</v>
      </c>
      <c r="G10" s="11">
        <v>30.3</v>
      </c>
      <c r="H10" s="11">
        <v>5.17</v>
      </c>
      <c r="I10" s="11">
        <v>29</v>
      </c>
      <c r="J10" s="11">
        <v>5.09</v>
      </c>
      <c r="K10" s="17">
        <f t="shared" si="0"/>
      </c>
    </row>
    <row r="11" spans="1:11" ht="15">
      <c r="A11" t="s">
        <v>68</v>
      </c>
      <c r="B11" s="15" t="s">
        <v>83</v>
      </c>
      <c r="C11" s="11">
        <v>32.95</v>
      </c>
      <c r="D11" s="11">
        <v>4.83</v>
      </c>
      <c r="E11" s="11">
        <v>26.15</v>
      </c>
      <c r="F11" s="11">
        <v>5.35</v>
      </c>
      <c r="G11" s="11">
        <v>28.15</v>
      </c>
      <c r="H11" s="11">
        <v>5.19</v>
      </c>
      <c r="I11" s="11">
        <v>27.25</v>
      </c>
      <c r="J11" s="11">
        <v>5.44</v>
      </c>
      <c r="K11" s="17">
        <f t="shared" si="0"/>
      </c>
    </row>
    <row r="12" spans="1:11" ht="15">
      <c r="A12" t="s">
        <v>75</v>
      </c>
      <c r="B12" s="15" t="s">
        <v>81</v>
      </c>
      <c r="C12" s="11">
        <v>26.3</v>
      </c>
      <c r="D12" s="11">
        <v>5.51</v>
      </c>
      <c r="E12" s="11">
        <v>25.2</v>
      </c>
      <c r="F12" s="11">
        <v>5.9</v>
      </c>
      <c r="G12" s="11">
        <v>26</v>
      </c>
      <c r="H12" s="11">
        <v>5.74</v>
      </c>
      <c r="I12" s="11">
        <v>23.35</v>
      </c>
      <c r="J12" s="11">
        <v>6.05</v>
      </c>
      <c r="K12" s="17">
        <f t="shared" si="0"/>
      </c>
    </row>
    <row r="13" spans="1:11" ht="15">
      <c r="A13" t="s">
        <v>67</v>
      </c>
      <c r="B13" s="15" t="s">
        <v>83</v>
      </c>
      <c r="C13" s="11">
        <v>29.2</v>
      </c>
      <c r="D13" s="11">
        <v>5.28</v>
      </c>
      <c r="E13" s="11">
        <v>28.75</v>
      </c>
      <c r="F13" s="11">
        <v>5.6</v>
      </c>
      <c r="G13" s="11">
        <v>30.7</v>
      </c>
      <c r="H13" s="11">
        <v>5.24</v>
      </c>
      <c r="I13" s="11">
        <v>27.7</v>
      </c>
      <c r="J13" s="11">
        <v>6.57</v>
      </c>
      <c r="K13" s="17">
        <f t="shared" si="0"/>
      </c>
    </row>
    <row r="14" spans="1:11" ht="15">
      <c r="A14" t="s">
        <v>65</v>
      </c>
      <c r="B14" s="15" t="s">
        <v>82</v>
      </c>
      <c r="C14" s="11">
        <v>35.55</v>
      </c>
      <c r="D14" s="11">
        <v>4.42</v>
      </c>
      <c r="E14" s="11">
        <v>32.15</v>
      </c>
      <c r="F14" s="11">
        <v>4.89</v>
      </c>
      <c r="G14" s="11">
        <v>26.4</v>
      </c>
      <c r="H14" s="11">
        <v>4.51</v>
      </c>
      <c r="I14" s="11">
        <v>31.1</v>
      </c>
      <c r="J14" s="11">
        <v>5.13</v>
      </c>
      <c r="K14" s="17">
        <f t="shared" si="0"/>
      </c>
    </row>
    <row r="15" spans="1:11" ht="15">
      <c r="A15" t="s">
        <v>74</v>
      </c>
      <c r="B15" s="15" t="s">
        <v>83</v>
      </c>
      <c r="C15" s="11">
        <v>30.15</v>
      </c>
      <c r="D15" s="11">
        <v>5.16</v>
      </c>
      <c r="E15" s="11">
        <v>26.35</v>
      </c>
      <c r="F15" s="11">
        <v>5.91</v>
      </c>
      <c r="G15" s="11">
        <v>28.7</v>
      </c>
      <c r="H15" s="11">
        <v>5.09</v>
      </c>
      <c r="I15" s="11">
        <v>25.3</v>
      </c>
      <c r="J15" s="11">
        <v>5.7</v>
      </c>
      <c r="K15" s="17">
        <f t="shared" si="0"/>
      </c>
    </row>
    <row r="16" spans="1:11" ht="15">
      <c r="A16" t="s">
        <v>70</v>
      </c>
      <c r="B16" s="15" t="s">
        <v>83</v>
      </c>
      <c r="C16" s="11">
        <v>35.1</v>
      </c>
      <c r="D16" s="11">
        <v>4.79</v>
      </c>
      <c r="E16" s="11">
        <v>27.3</v>
      </c>
      <c r="F16" s="11">
        <v>5.14</v>
      </c>
      <c r="G16" s="11">
        <v>31.25</v>
      </c>
      <c r="H16" s="11">
        <v>4.94</v>
      </c>
      <c r="I16" s="11">
        <v>29.4</v>
      </c>
      <c r="J16" s="11">
        <v>4.98</v>
      </c>
      <c r="K16" s="17">
        <f t="shared" si="0"/>
      </c>
    </row>
    <row r="17" spans="1:11" ht="15">
      <c r="A17" t="s">
        <v>77</v>
      </c>
      <c r="B17" s="15" t="s">
        <v>83</v>
      </c>
      <c r="C17" s="11">
        <v>9.4</v>
      </c>
      <c r="D17" s="11">
        <v>6.72</v>
      </c>
      <c r="E17" s="11">
        <v>19.25</v>
      </c>
      <c r="F17" s="11">
        <v>6.39</v>
      </c>
      <c r="G17" s="11">
        <v>20.1</v>
      </c>
      <c r="H17" s="11">
        <v>6.33</v>
      </c>
      <c r="I17" s="11">
        <v>11.3</v>
      </c>
      <c r="J17" s="11">
        <v>6.85</v>
      </c>
      <c r="K17" s="17">
        <f t="shared" si="0"/>
      </c>
    </row>
    <row r="18" spans="1:11" ht="15">
      <c r="A18" t="s">
        <v>69</v>
      </c>
      <c r="B18" s="15" t="s">
        <v>83</v>
      </c>
      <c r="C18" s="11">
        <v>28.85</v>
      </c>
      <c r="D18" s="11">
        <v>4.68</v>
      </c>
      <c r="E18" s="11">
        <v>28.9</v>
      </c>
      <c r="F18" s="11">
        <v>5.22</v>
      </c>
      <c r="G18" s="11">
        <v>27.4</v>
      </c>
      <c r="H18" s="11">
        <v>5.14</v>
      </c>
      <c r="I18" s="11">
        <v>28.7</v>
      </c>
      <c r="J18" s="11">
        <v>5.03</v>
      </c>
      <c r="K18" s="17">
        <f t="shared" si="0"/>
      </c>
    </row>
    <row r="19" spans="1:11" ht="15">
      <c r="A19" t="s">
        <v>80</v>
      </c>
      <c r="B19" s="15"/>
      <c r="C19" s="11">
        <v>0</v>
      </c>
      <c r="D19" s="11">
        <v>0</v>
      </c>
      <c r="E19" s="11">
        <v>0</v>
      </c>
      <c r="F19" s="11">
        <v>0</v>
      </c>
      <c r="G19" s="11">
        <v>0</v>
      </c>
      <c r="H19" s="11">
        <v>0</v>
      </c>
      <c r="I19" s="11">
        <v>0</v>
      </c>
      <c r="J19" s="11">
        <v>0</v>
      </c>
      <c r="K19" s="17">
        <f t="shared" si="0"/>
      </c>
    </row>
    <row r="20" spans="1:11" ht="15">
      <c r="A20" t="s">
        <v>78</v>
      </c>
      <c r="B20" s="15" t="s">
        <v>82</v>
      </c>
      <c r="C20" s="11">
        <v>32.25</v>
      </c>
      <c r="D20" s="11">
        <v>4.57</v>
      </c>
      <c r="E20" s="11">
        <v>30.35</v>
      </c>
      <c r="F20" s="11">
        <v>5.07</v>
      </c>
      <c r="G20" s="11">
        <v>28.75</v>
      </c>
      <c r="H20" s="11">
        <v>4.75</v>
      </c>
      <c r="I20" s="11">
        <v>26.05</v>
      </c>
      <c r="J20" s="11">
        <v>5.7</v>
      </c>
      <c r="K20" s="17">
        <f t="shared" si="0"/>
      </c>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4"/>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68</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3" t="s">
        <v>28</v>
      </c>
      <c r="E1" s="143"/>
      <c r="F1" s="31"/>
      <c r="G1" s="143" t="s">
        <v>29</v>
      </c>
      <c r="H1" s="143"/>
    </row>
    <row r="2" spans="4:18" ht="12.75">
      <c r="D2" s="31" t="s">
        <v>30</v>
      </c>
      <c r="E2" s="31" t="s">
        <v>31</v>
      </c>
      <c r="F2" s="31"/>
      <c r="G2" s="31" t="s">
        <v>30</v>
      </c>
      <c r="H2" s="31" t="s">
        <v>31</v>
      </c>
      <c r="R2"/>
    </row>
    <row r="3" spans="4:8" ht="12.75">
      <c r="D3" s="11">
        <v>1</v>
      </c>
      <c r="E3" s="11">
        <v>50</v>
      </c>
      <c r="G3" s="11">
        <v>1</v>
      </c>
      <c r="H3" s="11">
        <v>25</v>
      </c>
    </row>
    <row r="4" spans="2:17" ht="18" customHeight="1">
      <c r="B4" s="33">
        <v>20</v>
      </c>
      <c r="C4" s="33" t="s">
        <v>39</v>
      </c>
      <c r="D4" s="41"/>
      <c r="E4" s="42"/>
      <c r="F4" s="43"/>
      <c r="G4" s="41"/>
      <c r="H4" s="43"/>
      <c r="I4" s="41"/>
      <c r="J4" s="44"/>
      <c r="K4" s="41"/>
      <c r="L4" s="43"/>
      <c r="M4" s="41"/>
      <c r="N4" s="44"/>
      <c r="O4" s="41"/>
      <c r="P4" s="43"/>
      <c r="Q4" s="41"/>
    </row>
    <row r="5" spans="1:18" ht="12.75">
      <c r="A5" s="29" t="s">
        <v>27</v>
      </c>
      <c r="B5" s="29" t="s">
        <v>20</v>
      </c>
      <c r="C5" s="133"/>
      <c r="D5" s="134"/>
      <c r="E5" s="135"/>
      <c r="G5" s="136"/>
      <c r="H5" s="134"/>
      <c r="I5" s="135"/>
      <c r="K5" s="130"/>
      <c r="L5" s="131"/>
      <c r="M5" s="132"/>
      <c r="O5" s="127" t="s">
        <v>19</v>
      </c>
      <c r="P5" s="128"/>
      <c r="Q5" s="129"/>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6">IF(MIN(D7,E7,H7,I7,L7:M7,P7,Q7)&gt;=0.01,"OK","")</f>
        <v>OK</v>
      </c>
      <c r="B7" s="21">
        <v>1</v>
      </c>
      <c r="C7" t="s">
        <v>79</v>
      </c>
      <c r="D7" s="11">
        <v>28.85</v>
      </c>
      <c r="E7" s="11">
        <v>5.36</v>
      </c>
      <c r="F7" s="13"/>
      <c r="G7" t="s">
        <v>69</v>
      </c>
      <c r="H7" s="11">
        <v>28.9</v>
      </c>
      <c r="I7" s="11">
        <v>5.22</v>
      </c>
      <c r="J7" s="22"/>
      <c r="K7" t="s">
        <v>62</v>
      </c>
      <c r="L7" s="11">
        <v>28.05</v>
      </c>
      <c r="M7" s="11">
        <v>5.46</v>
      </c>
      <c r="N7" s="22"/>
      <c r="O7" t="s">
        <v>66</v>
      </c>
      <c r="P7" s="11">
        <v>33.45</v>
      </c>
      <c r="Q7" s="11">
        <v>5.04</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66</v>
      </c>
      <c r="D8" s="11">
        <v>32.1</v>
      </c>
      <c r="E8" s="11">
        <v>4.58</v>
      </c>
      <c r="F8" s="13"/>
      <c r="G8" t="s">
        <v>79</v>
      </c>
      <c r="H8" s="11">
        <v>26.7</v>
      </c>
      <c r="I8" s="11">
        <v>5.46</v>
      </c>
      <c r="J8" s="22"/>
      <c r="K8" t="s">
        <v>69</v>
      </c>
      <c r="L8" s="11">
        <v>27.4</v>
      </c>
      <c r="M8" s="11">
        <v>5.14</v>
      </c>
      <c r="N8" s="22"/>
      <c r="O8" t="s">
        <v>62</v>
      </c>
      <c r="P8" s="11">
        <v>26.7</v>
      </c>
      <c r="Q8" s="11">
        <v>5.88</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70</v>
      </c>
      <c r="D9" s="11">
        <v>35.1</v>
      </c>
      <c r="E9" s="11">
        <v>4.79</v>
      </c>
      <c r="F9" s="13"/>
      <c r="G9" t="s">
        <v>76</v>
      </c>
      <c r="H9" s="11">
        <v>24.4</v>
      </c>
      <c r="I9" s="11">
        <v>5.99</v>
      </c>
      <c r="J9" s="22"/>
      <c r="K9" t="s">
        <v>72</v>
      </c>
      <c r="L9" s="11">
        <v>30.3</v>
      </c>
      <c r="M9" s="11">
        <v>5.17</v>
      </c>
      <c r="N9" s="22"/>
      <c r="O9" t="s">
        <v>64</v>
      </c>
      <c r="P9" s="11">
        <v>23.65</v>
      </c>
      <c r="Q9" s="11">
        <v>5.47</v>
      </c>
      <c r="R9" s="17">
        <f t="shared" si="1"/>
      </c>
      <c r="S9" s="20"/>
      <c r="T9" s="20"/>
      <c r="U9" s="20"/>
      <c r="V9" s="20"/>
      <c r="W9" s="20"/>
      <c r="X9" s="20"/>
      <c r="Y9" s="20"/>
      <c r="Z9" s="20"/>
      <c r="AA9" s="20"/>
      <c r="AB9" s="20"/>
      <c r="AC9" s="20"/>
      <c r="AD9" s="20"/>
      <c r="AE9" s="20"/>
    </row>
    <row r="10" spans="1:31" ht="12.75">
      <c r="A10" s="3" t="str">
        <f t="shared" si="0"/>
        <v>OK</v>
      </c>
      <c r="B10" s="21">
        <v>4</v>
      </c>
      <c r="C10" t="s">
        <v>64</v>
      </c>
      <c r="D10" s="11">
        <v>28.2</v>
      </c>
      <c r="E10" s="11">
        <v>5.12</v>
      </c>
      <c r="F10" s="13"/>
      <c r="G10" t="s">
        <v>70</v>
      </c>
      <c r="H10" s="11">
        <v>27.3</v>
      </c>
      <c r="I10" s="11">
        <v>5.14</v>
      </c>
      <c r="J10" s="22"/>
      <c r="K10" t="s">
        <v>76</v>
      </c>
      <c r="L10" s="11">
        <v>28.7</v>
      </c>
      <c r="M10" s="11">
        <v>5.3</v>
      </c>
      <c r="N10" s="22"/>
      <c r="O10" t="s">
        <v>72</v>
      </c>
      <c r="P10" s="11">
        <v>29</v>
      </c>
      <c r="Q10" s="11">
        <v>5.09</v>
      </c>
      <c r="R10" s="17">
        <f t="shared" si="1"/>
      </c>
      <c r="S10" s="20"/>
      <c r="T10" s="20"/>
      <c r="U10" s="20"/>
      <c r="V10" s="20"/>
      <c r="W10" s="20"/>
      <c r="X10" s="20"/>
      <c r="Y10" s="20"/>
      <c r="Z10" s="20"/>
      <c r="AA10" s="20"/>
      <c r="AB10" s="20"/>
      <c r="AC10" s="20"/>
      <c r="AD10" s="20"/>
      <c r="AE10" s="20"/>
    </row>
    <row r="11" spans="1:37" ht="12.75">
      <c r="A11" s="3" t="str">
        <f t="shared" si="0"/>
        <v>OK</v>
      </c>
      <c r="B11" s="21">
        <v>5</v>
      </c>
      <c r="C11" t="s">
        <v>63</v>
      </c>
      <c r="D11" s="11">
        <v>33</v>
      </c>
      <c r="E11" s="11">
        <v>4.79</v>
      </c>
      <c r="F11" s="13"/>
      <c r="G11" t="s">
        <v>71</v>
      </c>
      <c r="H11" s="11">
        <v>25.7</v>
      </c>
      <c r="I11" s="11">
        <v>5.93</v>
      </c>
      <c r="J11" s="22"/>
      <c r="K11" t="s">
        <v>67</v>
      </c>
      <c r="L11" s="11">
        <v>30.7</v>
      </c>
      <c r="M11" s="11">
        <v>5.24</v>
      </c>
      <c r="N11" s="22"/>
      <c r="O11" t="s">
        <v>68</v>
      </c>
      <c r="P11" s="11">
        <v>27.25</v>
      </c>
      <c r="Q11" s="11">
        <v>5.44</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68</v>
      </c>
      <c r="D12" s="11">
        <v>32.95</v>
      </c>
      <c r="E12" s="11">
        <v>4.83</v>
      </c>
      <c r="F12" s="13"/>
      <c r="G12" t="s">
        <v>63</v>
      </c>
      <c r="H12" s="11">
        <v>29.55</v>
      </c>
      <c r="I12" s="11">
        <v>5.1</v>
      </c>
      <c r="J12" s="22"/>
      <c r="K12" t="s">
        <v>71</v>
      </c>
      <c r="L12" s="11">
        <v>27.85</v>
      </c>
      <c r="M12" s="11">
        <v>5.56</v>
      </c>
      <c r="N12" s="22"/>
      <c r="O12" t="s">
        <v>67</v>
      </c>
      <c r="P12" s="11">
        <v>27.7</v>
      </c>
      <c r="Q12" s="11">
        <v>6.57</v>
      </c>
      <c r="R12" s="17">
        <f t="shared" si="1"/>
      </c>
      <c r="S12" s="20"/>
      <c r="T12" s="20"/>
      <c r="U12" s="20"/>
      <c r="V12" s="20"/>
      <c r="W12" s="20"/>
      <c r="X12" s="20"/>
      <c r="Y12" s="20"/>
      <c r="Z12" s="20"/>
      <c r="AA12" s="20"/>
      <c r="AB12" s="20"/>
      <c r="AC12" s="20"/>
      <c r="AD12" s="20"/>
      <c r="AE12" s="20"/>
    </row>
    <row r="13" spans="1:31" ht="12.75">
      <c r="A13" s="3" t="str">
        <f t="shared" si="0"/>
        <v>OK</v>
      </c>
      <c r="B13" s="21">
        <v>7</v>
      </c>
      <c r="C13" t="s">
        <v>61</v>
      </c>
      <c r="D13" s="11">
        <v>30.1</v>
      </c>
      <c r="E13" s="11">
        <v>5.49</v>
      </c>
      <c r="F13" s="13"/>
      <c r="G13" t="s">
        <v>77</v>
      </c>
      <c r="H13" s="11">
        <v>19.25</v>
      </c>
      <c r="I13" s="11">
        <v>6.39</v>
      </c>
      <c r="J13" s="22"/>
      <c r="K13" t="s">
        <v>75</v>
      </c>
      <c r="L13" s="11">
        <v>26</v>
      </c>
      <c r="M13" s="11">
        <v>5.74</v>
      </c>
      <c r="N13" s="22"/>
      <c r="O13" t="s">
        <v>65</v>
      </c>
      <c r="P13" s="11">
        <v>31.1</v>
      </c>
      <c r="Q13" s="11">
        <v>5.13</v>
      </c>
      <c r="R13" s="17">
        <f t="shared" si="1"/>
      </c>
      <c r="S13" s="20"/>
      <c r="T13" s="20"/>
      <c r="U13" s="20"/>
      <c r="V13" s="20"/>
      <c r="W13" s="20"/>
      <c r="X13" s="20"/>
      <c r="Y13" s="20"/>
      <c r="Z13" s="20"/>
      <c r="AA13" s="20"/>
      <c r="AB13" s="20"/>
      <c r="AC13" s="20"/>
      <c r="AD13" s="20"/>
      <c r="AE13" s="20"/>
    </row>
    <row r="14" spans="1:31" ht="12.75">
      <c r="A14" s="3" t="str">
        <f t="shared" si="0"/>
        <v>OK</v>
      </c>
      <c r="B14" s="21">
        <v>8</v>
      </c>
      <c r="C14" t="s">
        <v>65</v>
      </c>
      <c r="D14" s="11">
        <v>35.55</v>
      </c>
      <c r="E14" s="11">
        <v>4.42</v>
      </c>
      <c r="F14" s="13"/>
      <c r="G14" t="s">
        <v>61</v>
      </c>
      <c r="H14" s="11">
        <v>28.4</v>
      </c>
      <c r="I14" s="11">
        <v>5.59</v>
      </c>
      <c r="J14" s="22"/>
      <c r="K14" t="s">
        <v>77</v>
      </c>
      <c r="L14" s="11">
        <v>20.1</v>
      </c>
      <c r="M14" s="11">
        <v>6.33</v>
      </c>
      <c r="N14" s="22"/>
      <c r="O14" t="s">
        <v>75</v>
      </c>
      <c r="P14" s="11">
        <v>23.35</v>
      </c>
      <c r="Q14" s="11">
        <v>6.05</v>
      </c>
      <c r="R14" s="17">
        <f t="shared" si="1"/>
      </c>
      <c r="S14" s="20"/>
      <c r="T14" s="20"/>
      <c r="U14" s="20"/>
      <c r="V14" s="20"/>
      <c r="W14" s="20"/>
      <c r="X14" s="20"/>
      <c r="Y14" s="20"/>
      <c r="Z14" s="20"/>
      <c r="AA14" s="20"/>
      <c r="AB14" s="20"/>
      <c r="AC14" s="20"/>
      <c r="AD14" s="20"/>
      <c r="AE14" s="20"/>
    </row>
    <row r="15" spans="1:31" ht="12.75">
      <c r="A15" s="3">
        <f t="shared" si="0"/>
      </c>
      <c r="B15" s="21">
        <v>9</v>
      </c>
      <c r="C15" t="s">
        <v>78</v>
      </c>
      <c r="D15" s="11">
        <v>32.25</v>
      </c>
      <c r="E15" s="11">
        <v>4.57</v>
      </c>
      <c r="F15" s="13"/>
      <c r="G15" t="s">
        <v>73</v>
      </c>
      <c r="H15" s="11">
        <v>26</v>
      </c>
      <c r="I15" s="11">
        <v>4.99</v>
      </c>
      <c r="J15" s="22"/>
      <c r="K15" t="s">
        <v>74</v>
      </c>
      <c r="L15" s="11">
        <v>28.7</v>
      </c>
      <c r="M15" s="11">
        <v>5.09</v>
      </c>
      <c r="N15" s="22"/>
      <c r="O15" t="s">
        <v>80</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80</v>
      </c>
      <c r="D16" s="11">
        <v>0</v>
      </c>
      <c r="E16" s="11">
        <v>0</v>
      </c>
      <c r="F16" s="13"/>
      <c r="G16" t="s">
        <v>78</v>
      </c>
      <c r="H16" s="11">
        <v>30.35</v>
      </c>
      <c r="I16" s="11">
        <v>5.07</v>
      </c>
      <c r="J16" s="22"/>
      <c r="K16" t="s">
        <v>73</v>
      </c>
      <c r="L16" s="11">
        <v>30.3</v>
      </c>
      <c r="M16" s="11">
        <v>5.23</v>
      </c>
      <c r="N16" s="22"/>
      <c r="O16" t="s">
        <v>74</v>
      </c>
      <c r="P16" s="11">
        <v>25.3</v>
      </c>
      <c r="Q16" s="11">
        <v>5.7</v>
      </c>
      <c r="R16" s="17">
        <f t="shared" si="1"/>
      </c>
      <c r="S16" s="20"/>
      <c r="T16" s="20"/>
      <c r="U16" s="20"/>
      <c r="V16" s="20"/>
      <c r="W16" s="20"/>
      <c r="X16" s="20"/>
      <c r="Y16" s="20"/>
      <c r="Z16" s="20"/>
      <c r="AA16" s="20"/>
      <c r="AB16" s="20"/>
      <c r="AC16" s="20"/>
      <c r="AD16" s="20"/>
      <c r="AE16" s="20"/>
    </row>
    <row r="17" spans="1:31" ht="12.75">
      <c r="A17" s="3" t="str">
        <f t="shared" si="0"/>
        <v>OK</v>
      </c>
      <c r="B17" s="21">
        <v>11</v>
      </c>
      <c r="C17" t="s">
        <v>62</v>
      </c>
      <c r="D17" s="11">
        <v>28.25</v>
      </c>
      <c r="E17" s="11">
        <v>5.5</v>
      </c>
      <c r="F17" s="13"/>
      <c r="G17" t="s">
        <v>68</v>
      </c>
      <c r="H17" s="11">
        <v>26.15</v>
      </c>
      <c r="I17" s="11">
        <v>5.35</v>
      </c>
      <c r="J17" s="22"/>
      <c r="K17" t="s">
        <v>79</v>
      </c>
      <c r="L17" s="11">
        <v>15.6</v>
      </c>
      <c r="M17" s="11">
        <v>10.23</v>
      </c>
      <c r="N17" s="22"/>
      <c r="O17" t="s">
        <v>71</v>
      </c>
      <c r="P17" s="11">
        <v>27.65</v>
      </c>
      <c r="Q17" s="11">
        <v>5.72</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71</v>
      </c>
      <c r="D18" s="11">
        <v>28.7</v>
      </c>
      <c r="E18" s="11">
        <v>5.38</v>
      </c>
      <c r="F18" s="13"/>
      <c r="G18" t="s">
        <v>62</v>
      </c>
      <c r="H18" s="11">
        <v>20.5</v>
      </c>
      <c r="I18" s="11">
        <v>5.67</v>
      </c>
      <c r="J18" s="22"/>
      <c r="K18" t="s">
        <v>68</v>
      </c>
      <c r="L18" s="11">
        <v>28.15</v>
      </c>
      <c r="M18" s="11">
        <v>5.19</v>
      </c>
      <c r="N18" s="22"/>
      <c r="O18" t="s">
        <v>79</v>
      </c>
      <c r="P18" s="11">
        <v>29.25</v>
      </c>
      <c r="Q18" s="11">
        <v>5.27</v>
      </c>
      <c r="R18" s="17">
        <f aca="true" t="shared" si="2" ref="R18:R26">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72</v>
      </c>
      <c r="D19" s="11">
        <v>29.05</v>
      </c>
      <c r="E19" s="11">
        <v>4.69</v>
      </c>
      <c r="F19" s="13"/>
      <c r="G19" t="s">
        <v>66</v>
      </c>
      <c r="H19" s="11">
        <v>23.15</v>
      </c>
      <c r="I19" s="11">
        <v>5.82</v>
      </c>
      <c r="J19" s="22"/>
      <c r="K19" t="s">
        <v>70</v>
      </c>
      <c r="L19" s="11">
        <v>31.25</v>
      </c>
      <c r="M19" s="11">
        <v>4.94</v>
      </c>
      <c r="N19" s="22"/>
      <c r="O19" t="s">
        <v>69</v>
      </c>
      <c r="P19" s="11">
        <v>28.7</v>
      </c>
      <c r="Q19" s="11">
        <v>5.03</v>
      </c>
      <c r="R19" s="17">
        <f t="shared" si="2"/>
      </c>
      <c r="S19" s="20"/>
      <c r="T19" s="20"/>
      <c r="U19" s="20"/>
      <c r="V19" s="20"/>
      <c r="W19" s="20"/>
      <c r="X19" s="20"/>
      <c r="Y19" s="20"/>
      <c r="Z19" s="20"/>
      <c r="AA19" s="20"/>
      <c r="AB19" s="20"/>
      <c r="AC19" s="20"/>
      <c r="AD19" s="20"/>
      <c r="AE19" s="20"/>
    </row>
    <row r="20" spans="1:31" ht="12.75">
      <c r="A20" s="3" t="str">
        <f t="shared" si="0"/>
        <v>OK</v>
      </c>
      <c r="B20" s="21">
        <v>14</v>
      </c>
      <c r="C20" t="s">
        <v>69</v>
      </c>
      <c r="D20" s="11">
        <v>28.85</v>
      </c>
      <c r="E20" s="11">
        <v>4.68</v>
      </c>
      <c r="F20" s="13"/>
      <c r="G20" t="s">
        <v>72</v>
      </c>
      <c r="H20" s="11">
        <v>30.6</v>
      </c>
      <c r="I20" s="11">
        <v>4.85</v>
      </c>
      <c r="J20" s="22"/>
      <c r="K20" t="s">
        <v>66</v>
      </c>
      <c r="L20" s="11">
        <v>34.05</v>
      </c>
      <c r="M20" s="11">
        <v>4.85</v>
      </c>
      <c r="N20" s="22"/>
      <c r="O20" t="s">
        <v>70</v>
      </c>
      <c r="P20" s="11">
        <v>29.4</v>
      </c>
      <c r="Q20" s="11">
        <v>4.98</v>
      </c>
      <c r="R20" s="17">
        <f t="shared" si="2"/>
      </c>
      <c r="S20" s="20"/>
      <c r="T20" s="20"/>
      <c r="U20" s="20"/>
      <c r="V20" s="20"/>
      <c r="W20" s="20"/>
      <c r="X20" s="20"/>
      <c r="Y20" s="20"/>
      <c r="Z20" s="20"/>
      <c r="AA20" s="20"/>
      <c r="AB20" s="20"/>
      <c r="AC20" s="20"/>
      <c r="AD20" s="20"/>
      <c r="AE20" s="20"/>
    </row>
    <row r="21" spans="1:31" ht="12.75">
      <c r="A21" s="3" t="str">
        <f t="shared" si="0"/>
        <v>OK</v>
      </c>
      <c r="B21" s="21">
        <v>15</v>
      </c>
      <c r="C21" t="s">
        <v>67</v>
      </c>
      <c r="D21" s="11">
        <v>29.2</v>
      </c>
      <c r="E21" s="11">
        <v>5.28</v>
      </c>
      <c r="F21" s="13"/>
      <c r="G21" t="s">
        <v>64</v>
      </c>
      <c r="H21" s="11">
        <v>27.2</v>
      </c>
      <c r="I21" s="11">
        <v>5.62</v>
      </c>
      <c r="J21" s="22"/>
      <c r="K21" t="s">
        <v>63</v>
      </c>
      <c r="L21" s="11">
        <v>31.4</v>
      </c>
      <c r="M21" s="11">
        <v>5.05</v>
      </c>
      <c r="N21" s="22"/>
      <c r="O21" t="s">
        <v>76</v>
      </c>
      <c r="P21" s="11">
        <v>27.45</v>
      </c>
      <c r="Q21" s="11">
        <v>5.29</v>
      </c>
      <c r="R21" s="17">
        <f t="shared" si="2"/>
      </c>
      <c r="S21" s="20"/>
      <c r="T21" s="20"/>
      <c r="U21" s="20"/>
      <c r="V21" s="20"/>
      <c r="W21" s="20"/>
      <c r="X21" s="20"/>
      <c r="Y21" s="20"/>
      <c r="Z21" s="20"/>
      <c r="AA21" s="20"/>
      <c r="AB21" s="20"/>
      <c r="AC21" s="20"/>
      <c r="AD21" s="20"/>
      <c r="AE21" s="20"/>
    </row>
    <row r="22" spans="1:31" ht="12.75">
      <c r="A22" s="3" t="str">
        <f t="shared" si="0"/>
        <v>OK</v>
      </c>
      <c r="B22" s="21">
        <v>16</v>
      </c>
      <c r="C22" t="s">
        <v>76</v>
      </c>
      <c r="D22" s="11">
        <v>31.65</v>
      </c>
      <c r="E22" s="11">
        <v>5.21</v>
      </c>
      <c r="F22" s="13"/>
      <c r="G22" t="s">
        <v>67</v>
      </c>
      <c r="H22" s="11">
        <v>28.75</v>
      </c>
      <c r="I22" s="11">
        <v>5.6</v>
      </c>
      <c r="J22" s="22"/>
      <c r="K22" t="s">
        <v>64</v>
      </c>
      <c r="L22" s="11">
        <v>25.5</v>
      </c>
      <c r="M22" s="11">
        <v>5.35</v>
      </c>
      <c r="N22" s="22"/>
      <c r="O22" t="s">
        <v>63</v>
      </c>
      <c r="P22" s="11">
        <v>27.7</v>
      </c>
      <c r="Q22" s="11">
        <v>5.41</v>
      </c>
      <c r="R22" s="17">
        <f t="shared" si="2"/>
      </c>
      <c r="S22" s="20"/>
      <c r="T22" s="20"/>
      <c r="U22" s="20"/>
      <c r="V22" s="20"/>
      <c r="W22" s="20"/>
      <c r="X22" s="20"/>
      <c r="Y22" s="20"/>
      <c r="Z22" s="20"/>
      <c r="AA22" s="20"/>
      <c r="AB22" s="20"/>
      <c r="AC22" s="20"/>
      <c r="AD22" s="20"/>
      <c r="AE22" s="20"/>
    </row>
    <row r="23" spans="1:31" ht="12.75">
      <c r="A23" s="3">
        <f t="shared" si="0"/>
      </c>
      <c r="B23" s="21">
        <v>17</v>
      </c>
      <c r="C23" t="s">
        <v>75</v>
      </c>
      <c r="D23" s="11">
        <v>26.3</v>
      </c>
      <c r="E23" s="11">
        <v>5.51</v>
      </c>
      <c r="F23" s="13"/>
      <c r="G23" t="s">
        <v>80</v>
      </c>
      <c r="H23" s="11">
        <v>0</v>
      </c>
      <c r="I23" s="11">
        <v>0</v>
      </c>
      <c r="J23" s="22"/>
      <c r="K23" t="s">
        <v>61</v>
      </c>
      <c r="L23" s="11">
        <v>28.1</v>
      </c>
      <c r="M23" s="11">
        <v>5.25</v>
      </c>
      <c r="N23" s="22"/>
      <c r="O23" t="s">
        <v>73</v>
      </c>
      <c r="P23" s="11">
        <v>28.3</v>
      </c>
      <c r="Q23" s="11">
        <v>5.59</v>
      </c>
      <c r="R23" s="17">
        <f t="shared" si="2"/>
      </c>
      <c r="S23" s="20"/>
      <c r="T23" s="20"/>
      <c r="U23" s="20"/>
      <c r="V23" s="20"/>
      <c r="W23" s="20"/>
      <c r="X23" s="20"/>
      <c r="Y23" s="20"/>
      <c r="Z23" s="20"/>
      <c r="AA23" s="20"/>
      <c r="AB23" s="20"/>
      <c r="AC23" s="20"/>
      <c r="AD23" s="20"/>
      <c r="AE23" s="20"/>
    </row>
    <row r="24" spans="1:31" ht="12.75">
      <c r="A24" s="3">
        <f t="shared" si="0"/>
      </c>
      <c r="B24" s="21">
        <v>18</v>
      </c>
      <c r="C24" t="s">
        <v>73</v>
      </c>
      <c r="D24" s="11">
        <v>34.15</v>
      </c>
      <c r="E24" s="11">
        <v>5.01</v>
      </c>
      <c r="F24" s="13"/>
      <c r="G24" t="s">
        <v>75</v>
      </c>
      <c r="H24" s="11">
        <v>25.2</v>
      </c>
      <c r="I24" s="11">
        <v>5.9</v>
      </c>
      <c r="J24" s="22"/>
      <c r="K24" t="s">
        <v>80</v>
      </c>
      <c r="L24" s="11">
        <v>0</v>
      </c>
      <c r="M24" s="11">
        <v>0</v>
      </c>
      <c r="N24" s="22"/>
      <c r="O24" t="s">
        <v>61</v>
      </c>
      <c r="P24" s="11">
        <v>29.2</v>
      </c>
      <c r="Q24" s="11">
        <v>5.44</v>
      </c>
      <c r="R24" s="17">
        <f t="shared" si="2"/>
      </c>
      <c r="S24" s="20"/>
      <c r="T24" s="20"/>
      <c r="U24" s="20"/>
      <c r="V24" s="20"/>
      <c r="W24" s="20"/>
      <c r="X24" s="20"/>
      <c r="Y24" s="20"/>
      <c r="Z24" s="20"/>
      <c r="AA24" s="20"/>
      <c r="AB24" s="20"/>
      <c r="AC24" s="20"/>
      <c r="AD24" s="20"/>
      <c r="AE24" s="20"/>
    </row>
    <row r="25" spans="1:31" ht="12.75">
      <c r="A25" s="3" t="str">
        <f t="shared" si="0"/>
        <v>OK</v>
      </c>
      <c r="B25" s="21">
        <v>19</v>
      </c>
      <c r="C25" t="s">
        <v>74</v>
      </c>
      <c r="D25" s="11">
        <v>30.15</v>
      </c>
      <c r="E25" s="11">
        <v>5.16</v>
      </c>
      <c r="F25" s="13"/>
      <c r="G25" t="s">
        <v>65</v>
      </c>
      <c r="H25" s="11">
        <v>32.15</v>
      </c>
      <c r="I25" s="11">
        <v>4.89</v>
      </c>
      <c r="J25" s="22"/>
      <c r="K25" t="s">
        <v>78</v>
      </c>
      <c r="L25" s="11">
        <v>28.75</v>
      </c>
      <c r="M25" s="11">
        <v>4.75</v>
      </c>
      <c r="N25" s="22"/>
      <c r="O25" t="s">
        <v>77</v>
      </c>
      <c r="P25" s="11">
        <v>11.3</v>
      </c>
      <c r="Q25" s="11">
        <v>6.85</v>
      </c>
      <c r="R25" s="17">
        <f t="shared" si="2"/>
      </c>
      <c r="S25" s="20"/>
      <c r="T25" s="20"/>
      <c r="U25" s="20"/>
      <c r="V25" s="20"/>
      <c r="W25" s="20"/>
      <c r="X25" s="20"/>
      <c r="Y25" s="20"/>
      <c r="Z25" s="20"/>
      <c r="AA25" s="20"/>
      <c r="AB25" s="20"/>
      <c r="AC25" s="20"/>
      <c r="AD25" s="20"/>
      <c r="AE25" s="20"/>
    </row>
    <row r="26" spans="1:31" ht="12.75">
      <c r="A26" s="3" t="str">
        <f t="shared" si="0"/>
        <v>OK</v>
      </c>
      <c r="B26" s="21">
        <v>20</v>
      </c>
      <c r="C26" t="s">
        <v>77</v>
      </c>
      <c r="D26" s="11">
        <v>9.4</v>
      </c>
      <c r="E26" s="11">
        <v>6.72</v>
      </c>
      <c r="F26" s="13"/>
      <c r="G26" t="s">
        <v>74</v>
      </c>
      <c r="H26" s="11">
        <v>26.35</v>
      </c>
      <c r="I26" s="11">
        <v>5.91</v>
      </c>
      <c r="J26" s="22"/>
      <c r="K26" t="s">
        <v>65</v>
      </c>
      <c r="L26" s="11">
        <v>26.4</v>
      </c>
      <c r="M26" s="11">
        <v>4.51</v>
      </c>
      <c r="N26" s="22"/>
      <c r="O26" t="s">
        <v>78</v>
      </c>
      <c r="P26" s="11">
        <v>26.05</v>
      </c>
      <c r="Q26" s="11">
        <v>5.7</v>
      </c>
      <c r="R26" s="17">
        <f t="shared" si="2"/>
      </c>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H7:H76 P7:P76 D7:D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M7:M76 Q7:Q76 E7:E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73</v>
      </c>
      <c r="C5" s="18" t="s">
        <v>81</v>
      </c>
      <c r="D5" s="11">
        <v>34.15</v>
      </c>
      <c r="E5" s="11">
        <v>5.01</v>
      </c>
      <c r="F5" s="11">
        <v>26</v>
      </c>
      <c r="G5" s="11">
        <v>4.99</v>
      </c>
      <c r="H5" s="11">
        <v>30.3</v>
      </c>
      <c r="I5" s="11">
        <v>5.23</v>
      </c>
      <c r="J5" s="11">
        <v>28.3</v>
      </c>
      <c r="K5" s="11">
        <v>5.59</v>
      </c>
      <c r="L5" s="53">
        <f aca="true" t="shared" si="0" ref="L5:L24">SUM(D5,F5,H5,J5)</f>
        <v>118.75</v>
      </c>
      <c r="M5" s="54">
        <f aca="true" t="shared" si="1" ref="M5:M24">IF(COUNT(D5,F5,H5,J5)=4,MINA(D5,F5,H5,J5),0)</f>
        <v>26</v>
      </c>
      <c r="N5" s="54">
        <f aca="true" t="shared" si="2" ref="N5:N24">SUM(L5-M5)</f>
        <v>92.75</v>
      </c>
      <c r="O5" s="54">
        <f aca="true" t="shared" si="3" ref="O5:O24">MAX(D5,F5,H5,J5)</f>
        <v>34.15</v>
      </c>
      <c r="P5" s="54">
        <f aca="true" t="shared" si="4" ref="P5:P24">MIN(E5,G5,I5,K5)</f>
        <v>4.99</v>
      </c>
      <c r="Q5" s="54"/>
      <c r="R5" s="54"/>
      <c r="S5" s="53">
        <v>0</v>
      </c>
      <c r="T5" s="54"/>
      <c r="U5" s="54">
        <f aca="true" t="shared" si="5" ref="U5:U24">MAX(O5,S5)</f>
        <v>34.15</v>
      </c>
      <c r="V5" s="54">
        <f aca="true" t="shared" si="6" ref="V5:V24">MIN(P5,T5)</f>
        <v>4.99</v>
      </c>
      <c r="W5" s="55">
        <f>IF(V5&lt;&gt;0,SUM($X$3/V5*12),"")</f>
        <v>209.21843687374752</v>
      </c>
      <c r="X5" s="55">
        <f>IF(V5&lt;&gt;0,SUM(3600/V5*$X$3/5280),"")</f>
        <v>11.88741118600838</v>
      </c>
    </row>
    <row r="6" spans="1:24" ht="15" thickBot="1">
      <c r="A6" s="64"/>
      <c r="B6" t="s">
        <v>72</v>
      </c>
      <c r="C6" s="15" t="s">
        <v>81</v>
      </c>
      <c r="D6" s="11">
        <v>29.05</v>
      </c>
      <c r="E6" s="11">
        <v>4.69</v>
      </c>
      <c r="F6" s="11">
        <v>30.6</v>
      </c>
      <c r="G6" s="11">
        <v>4.85</v>
      </c>
      <c r="H6" s="11">
        <v>30.3</v>
      </c>
      <c r="I6" s="11">
        <v>5.17</v>
      </c>
      <c r="J6" s="11">
        <v>29</v>
      </c>
      <c r="K6" s="11">
        <v>5.09</v>
      </c>
      <c r="L6" s="53">
        <f t="shared" si="0"/>
        <v>118.95</v>
      </c>
      <c r="M6" s="54">
        <f t="shared" si="1"/>
        <v>29</v>
      </c>
      <c r="N6" s="54">
        <f t="shared" si="2"/>
        <v>89.95</v>
      </c>
      <c r="O6" s="54">
        <f t="shared" si="3"/>
        <v>30.6</v>
      </c>
      <c r="P6" s="54">
        <f t="shared" si="4"/>
        <v>4.69</v>
      </c>
      <c r="Q6" s="54"/>
      <c r="R6" s="54"/>
      <c r="S6" s="53">
        <v>0</v>
      </c>
      <c r="T6" s="54"/>
      <c r="U6" s="54">
        <f t="shared" si="5"/>
        <v>30.6</v>
      </c>
      <c r="V6" s="54">
        <f t="shared" si="6"/>
        <v>4.69</v>
      </c>
      <c r="W6" s="55">
        <f aca="true" t="shared" si="7" ref="W6:W24">IF(V6&lt;&gt;0,SUM($X$3/V6*12),"")</f>
        <v>222.60127931769722</v>
      </c>
      <c r="X6" s="55">
        <f aca="true" t="shared" si="8" ref="X6:X24">IF(V6&lt;&gt;0,SUM(3600/V6*$X$3/5280),"")</f>
        <v>12.647799961232796</v>
      </c>
    </row>
    <row r="7" spans="1:24" ht="15" thickBot="1">
      <c r="A7" s="64"/>
      <c r="B7" t="s">
        <v>61</v>
      </c>
      <c r="C7" s="15" t="s">
        <v>81</v>
      </c>
      <c r="D7" s="11">
        <v>30.1</v>
      </c>
      <c r="E7" s="11">
        <v>5.49</v>
      </c>
      <c r="F7" s="11">
        <v>28.4</v>
      </c>
      <c r="G7" s="11">
        <v>5.59</v>
      </c>
      <c r="H7" s="11">
        <v>28.1</v>
      </c>
      <c r="I7" s="11">
        <v>5.25</v>
      </c>
      <c r="J7" s="11">
        <v>29.2</v>
      </c>
      <c r="K7" s="11">
        <v>5.44</v>
      </c>
      <c r="L7" s="53">
        <f t="shared" si="0"/>
        <v>115.8</v>
      </c>
      <c r="M7" s="54">
        <f t="shared" si="1"/>
        <v>28.1</v>
      </c>
      <c r="N7" s="54">
        <f t="shared" si="2"/>
        <v>87.69999999999999</v>
      </c>
      <c r="O7" s="54">
        <f t="shared" si="3"/>
        <v>30.1</v>
      </c>
      <c r="P7" s="54">
        <f t="shared" si="4"/>
        <v>5.25</v>
      </c>
      <c r="Q7" s="54"/>
      <c r="R7" s="54"/>
      <c r="S7" s="53">
        <v>0</v>
      </c>
      <c r="T7" s="54"/>
      <c r="U7" s="54">
        <f t="shared" si="5"/>
        <v>30.1</v>
      </c>
      <c r="V7" s="54">
        <f t="shared" si="6"/>
        <v>5.25</v>
      </c>
      <c r="W7" s="55">
        <f t="shared" si="7"/>
        <v>198.8571428571429</v>
      </c>
      <c r="X7" s="55">
        <f t="shared" si="8"/>
        <v>11.298701298701298</v>
      </c>
    </row>
    <row r="8" spans="1:24" ht="15" thickBot="1">
      <c r="A8" s="64"/>
      <c r="B8" t="s">
        <v>71</v>
      </c>
      <c r="C8" s="15" t="s">
        <v>81</v>
      </c>
      <c r="D8" s="11">
        <v>28.7</v>
      </c>
      <c r="E8" s="11">
        <v>5.38</v>
      </c>
      <c r="F8" s="11">
        <v>25.7</v>
      </c>
      <c r="G8" s="11">
        <v>5.93</v>
      </c>
      <c r="H8" s="11">
        <v>27.85</v>
      </c>
      <c r="I8" s="11">
        <v>5.56</v>
      </c>
      <c r="J8" s="11">
        <v>27.65</v>
      </c>
      <c r="K8" s="11">
        <v>5.72</v>
      </c>
      <c r="L8" s="53">
        <f t="shared" si="0"/>
        <v>109.9</v>
      </c>
      <c r="M8" s="54">
        <f t="shared" si="1"/>
        <v>25.7</v>
      </c>
      <c r="N8" s="54">
        <f t="shared" si="2"/>
        <v>84.2</v>
      </c>
      <c r="O8" s="54">
        <f t="shared" si="3"/>
        <v>28.7</v>
      </c>
      <c r="P8" s="54">
        <f t="shared" si="4"/>
        <v>5.38</v>
      </c>
      <c r="Q8" s="54"/>
      <c r="R8" s="54"/>
      <c r="S8" s="53">
        <v>0</v>
      </c>
      <c r="T8" s="54"/>
      <c r="U8" s="54">
        <f t="shared" si="5"/>
        <v>28.7</v>
      </c>
      <c r="V8" s="54">
        <f t="shared" si="6"/>
        <v>5.38</v>
      </c>
      <c r="W8" s="55">
        <f t="shared" si="7"/>
        <v>194.05204460966542</v>
      </c>
      <c r="X8" s="55">
        <f t="shared" si="8"/>
        <v>11.025684352821898</v>
      </c>
    </row>
    <row r="9" spans="1:24" ht="15" thickBot="1">
      <c r="A9" s="64"/>
      <c r="B9" t="s">
        <v>62</v>
      </c>
      <c r="C9" s="15" t="s">
        <v>81</v>
      </c>
      <c r="D9" s="11">
        <v>28.25</v>
      </c>
      <c r="E9" s="11">
        <v>5.5</v>
      </c>
      <c r="F9" s="11">
        <v>20.5</v>
      </c>
      <c r="G9" s="11">
        <v>5.67</v>
      </c>
      <c r="H9" s="11">
        <v>28.05</v>
      </c>
      <c r="I9" s="11">
        <v>5.46</v>
      </c>
      <c r="J9" s="11">
        <v>26.7</v>
      </c>
      <c r="K9" s="11">
        <v>5.88</v>
      </c>
      <c r="L9" s="53">
        <f t="shared" si="0"/>
        <v>103.5</v>
      </c>
      <c r="M9" s="54">
        <f t="shared" si="1"/>
        <v>20.5</v>
      </c>
      <c r="N9" s="54">
        <f t="shared" si="2"/>
        <v>83</v>
      </c>
      <c r="O9" s="54">
        <f t="shared" si="3"/>
        <v>28.25</v>
      </c>
      <c r="P9" s="54">
        <f t="shared" si="4"/>
        <v>5.46</v>
      </c>
      <c r="Q9" s="54"/>
      <c r="R9" s="54"/>
      <c r="S9" s="53">
        <v>0</v>
      </c>
      <c r="T9" s="54"/>
      <c r="U9" s="54">
        <f t="shared" si="5"/>
        <v>28.25</v>
      </c>
      <c r="V9" s="54">
        <f t="shared" si="6"/>
        <v>5.46</v>
      </c>
      <c r="W9" s="55">
        <f t="shared" si="7"/>
        <v>191.2087912087912</v>
      </c>
      <c r="X9" s="55">
        <f t="shared" si="8"/>
        <v>10.864135864135864</v>
      </c>
    </row>
    <row r="10" spans="1:24" ht="15" thickBot="1">
      <c r="A10" s="64"/>
      <c r="B10" t="s">
        <v>64</v>
      </c>
      <c r="C10" s="15" t="s">
        <v>81</v>
      </c>
      <c r="D10" s="11">
        <v>28.2</v>
      </c>
      <c r="E10" s="11">
        <v>5.12</v>
      </c>
      <c r="F10" s="11">
        <v>27.2</v>
      </c>
      <c r="G10" s="11">
        <v>5.62</v>
      </c>
      <c r="H10" s="11">
        <v>25.5</v>
      </c>
      <c r="I10" s="11">
        <v>5.35</v>
      </c>
      <c r="J10" s="11">
        <v>23.65</v>
      </c>
      <c r="K10" s="11">
        <v>5.47</v>
      </c>
      <c r="L10" s="53">
        <f t="shared" si="0"/>
        <v>104.55000000000001</v>
      </c>
      <c r="M10" s="54">
        <f t="shared" si="1"/>
        <v>23.65</v>
      </c>
      <c r="N10" s="54">
        <f t="shared" si="2"/>
        <v>80.9</v>
      </c>
      <c r="O10" s="54">
        <f t="shared" si="3"/>
        <v>28.2</v>
      </c>
      <c r="P10" s="54">
        <f t="shared" si="4"/>
        <v>5.12</v>
      </c>
      <c r="Q10" s="54"/>
      <c r="R10" s="54"/>
      <c r="S10" s="53">
        <v>0</v>
      </c>
      <c r="T10" s="54"/>
      <c r="U10" s="54">
        <f t="shared" si="5"/>
        <v>28.2</v>
      </c>
      <c r="V10" s="54">
        <f t="shared" si="6"/>
        <v>5.12</v>
      </c>
      <c r="W10" s="55">
        <f t="shared" si="7"/>
        <v>203.90625</v>
      </c>
      <c r="X10" s="55">
        <f t="shared" si="8"/>
        <v>11.585582386363637</v>
      </c>
    </row>
    <row r="11" spans="1:24" ht="15" thickBot="1">
      <c r="A11" s="64"/>
      <c r="B11" t="s">
        <v>75</v>
      </c>
      <c r="C11" s="15" t="s">
        <v>81</v>
      </c>
      <c r="D11" s="11">
        <v>26.3</v>
      </c>
      <c r="E11" s="11">
        <v>5.51</v>
      </c>
      <c r="F11" s="11">
        <v>25.2</v>
      </c>
      <c r="G11" s="11">
        <v>5.9</v>
      </c>
      <c r="H11" s="11">
        <v>26</v>
      </c>
      <c r="I11" s="11">
        <v>5.74</v>
      </c>
      <c r="J11" s="11">
        <v>23.35</v>
      </c>
      <c r="K11" s="11">
        <v>6.05</v>
      </c>
      <c r="L11" s="53">
        <f t="shared" si="0"/>
        <v>100.85</v>
      </c>
      <c r="M11" s="54">
        <f t="shared" si="1"/>
        <v>23.35</v>
      </c>
      <c r="N11" s="54">
        <f t="shared" si="2"/>
        <v>77.5</v>
      </c>
      <c r="O11" s="54">
        <f t="shared" si="3"/>
        <v>26.3</v>
      </c>
      <c r="P11" s="54">
        <f t="shared" si="4"/>
        <v>5.51</v>
      </c>
      <c r="Q11" s="54"/>
      <c r="R11" s="54"/>
      <c r="S11" s="53">
        <v>0</v>
      </c>
      <c r="T11" s="54"/>
      <c r="U11" s="54">
        <f t="shared" si="5"/>
        <v>26.3</v>
      </c>
      <c r="V11" s="54">
        <f t="shared" si="6"/>
        <v>5.51</v>
      </c>
      <c r="W11" s="55">
        <f t="shared" si="7"/>
        <v>189.47368421052633</v>
      </c>
      <c r="X11" s="55">
        <f t="shared" si="8"/>
        <v>10.76555023923445</v>
      </c>
    </row>
    <row r="12" spans="1:24" ht="15" thickBot="1">
      <c r="A12" s="64"/>
      <c r="B12" t="s">
        <v>65</v>
      </c>
      <c r="C12" s="15" t="s">
        <v>82</v>
      </c>
      <c r="D12" s="11">
        <v>35.55</v>
      </c>
      <c r="E12" s="11">
        <v>4.42</v>
      </c>
      <c r="F12" s="11">
        <v>32.15</v>
      </c>
      <c r="G12" s="11">
        <v>4.89</v>
      </c>
      <c r="H12" s="11">
        <v>0</v>
      </c>
      <c r="I12" s="11">
        <v>0</v>
      </c>
      <c r="J12" s="11">
        <v>31.1</v>
      </c>
      <c r="K12" s="11">
        <v>5.13</v>
      </c>
      <c r="L12" s="53">
        <f t="shared" si="0"/>
        <v>98.79999999999998</v>
      </c>
      <c r="M12" s="54">
        <f t="shared" si="1"/>
        <v>0</v>
      </c>
      <c r="N12" s="54">
        <f t="shared" si="2"/>
        <v>98.79999999999998</v>
      </c>
      <c r="O12" s="54">
        <f t="shared" si="3"/>
        <v>35.55</v>
      </c>
      <c r="P12" s="54">
        <f t="shared" si="4"/>
        <v>0</v>
      </c>
      <c r="Q12" s="54"/>
      <c r="R12" s="54"/>
      <c r="S12" s="53">
        <v>0</v>
      </c>
      <c r="T12" s="54"/>
      <c r="U12" s="54">
        <f t="shared" si="5"/>
        <v>35.55</v>
      </c>
      <c r="V12" s="54">
        <f t="shared" si="6"/>
        <v>0</v>
      </c>
      <c r="W12" s="55">
        <f t="shared" si="7"/>
      </c>
      <c r="X12" s="55">
        <f t="shared" si="8"/>
      </c>
    </row>
    <row r="13" spans="1:24" ht="15" thickBot="1">
      <c r="A13" s="64"/>
      <c r="B13" t="s">
        <v>63</v>
      </c>
      <c r="C13" s="15" t="s">
        <v>82</v>
      </c>
      <c r="D13" s="11">
        <v>33</v>
      </c>
      <c r="E13" s="11">
        <v>4.79</v>
      </c>
      <c r="F13" s="11">
        <v>29.55</v>
      </c>
      <c r="G13" s="11">
        <v>5.1</v>
      </c>
      <c r="H13" s="11">
        <v>31.4</v>
      </c>
      <c r="I13" s="11">
        <v>5.05</v>
      </c>
      <c r="J13" s="11">
        <v>27.7</v>
      </c>
      <c r="K13" s="11">
        <v>5.41</v>
      </c>
      <c r="L13" s="53">
        <f t="shared" si="0"/>
        <v>121.64999999999999</v>
      </c>
      <c r="M13" s="54">
        <f t="shared" si="1"/>
        <v>27.7</v>
      </c>
      <c r="N13" s="54">
        <f t="shared" si="2"/>
        <v>93.94999999999999</v>
      </c>
      <c r="O13" s="54">
        <f t="shared" si="3"/>
        <v>33</v>
      </c>
      <c r="P13" s="54">
        <f t="shared" si="4"/>
        <v>4.79</v>
      </c>
      <c r="Q13" s="54"/>
      <c r="R13" s="54"/>
      <c r="S13" s="53">
        <v>0</v>
      </c>
      <c r="T13" s="54"/>
      <c r="U13" s="54">
        <f t="shared" si="5"/>
        <v>33</v>
      </c>
      <c r="V13" s="54">
        <f t="shared" si="6"/>
        <v>4.79</v>
      </c>
      <c r="W13" s="55">
        <f t="shared" si="7"/>
        <v>217.95407098121086</v>
      </c>
      <c r="X13" s="55">
        <f t="shared" si="8"/>
        <v>12.383754033023344</v>
      </c>
    </row>
    <row r="14" spans="1:24" ht="15" thickBot="1">
      <c r="A14" s="64"/>
      <c r="B14" t="s">
        <v>78</v>
      </c>
      <c r="C14" s="15" t="s">
        <v>82</v>
      </c>
      <c r="D14" s="11">
        <v>32.25</v>
      </c>
      <c r="E14" s="11">
        <v>4.57</v>
      </c>
      <c r="F14" s="11">
        <v>30.35</v>
      </c>
      <c r="G14" s="11">
        <v>5.07</v>
      </c>
      <c r="H14" s="11">
        <v>28.75</v>
      </c>
      <c r="I14" s="11">
        <v>4.75</v>
      </c>
      <c r="J14" s="11">
        <v>0</v>
      </c>
      <c r="K14" s="11">
        <v>0</v>
      </c>
      <c r="L14" s="53">
        <f t="shared" si="0"/>
        <v>91.35</v>
      </c>
      <c r="M14" s="54">
        <f t="shared" si="1"/>
        <v>0</v>
      </c>
      <c r="N14" s="54">
        <f t="shared" si="2"/>
        <v>91.35</v>
      </c>
      <c r="O14" s="54">
        <f t="shared" si="3"/>
        <v>32.25</v>
      </c>
      <c r="P14" s="54">
        <f t="shared" si="4"/>
        <v>0</v>
      </c>
      <c r="Q14" s="54"/>
      <c r="R14" s="54"/>
      <c r="S14" s="53">
        <v>0</v>
      </c>
      <c r="T14" s="54"/>
      <c r="U14" s="54">
        <f t="shared" si="5"/>
        <v>32.25</v>
      </c>
      <c r="V14" s="54">
        <f t="shared" si="6"/>
        <v>0</v>
      </c>
      <c r="W14" s="55">
        <f t="shared" si="7"/>
      </c>
      <c r="X14" s="55">
        <f t="shared" si="8"/>
      </c>
    </row>
    <row r="15" spans="1:24" ht="15" thickBot="1">
      <c r="A15" s="64"/>
      <c r="B15" t="s">
        <v>79</v>
      </c>
      <c r="C15" s="15" t="s">
        <v>82</v>
      </c>
      <c r="D15" s="11">
        <v>28.85</v>
      </c>
      <c r="E15" s="11">
        <v>5.36</v>
      </c>
      <c r="F15" s="11">
        <v>26.7</v>
      </c>
      <c r="G15" s="11">
        <v>5.46</v>
      </c>
      <c r="H15" s="11">
        <v>15.6</v>
      </c>
      <c r="I15" s="11">
        <v>10.23</v>
      </c>
      <c r="J15" s="11">
        <v>29.25</v>
      </c>
      <c r="K15" s="11">
        <v>5.27</v>
      </c>
      <c r="L15" s="53">
        <f t="shared" si="0"/>
        <v>100.39999999999999</v>
      </c>
      <c r="M15" s="54">
        <f t="shared" si="1"/>
        <v>15.6</v>
      </c>
      <c r="N15" s="54">
        <f t="shared" si="2"/>
        <v>84.8</v>
      </c>
      <c r="O15" s="54">
        <f t="shared" si="3"/>
        <v>29.25</v>
      </c>
      <c r="P15" s="54">
        <f t="shared" si="4"/>
        <v>5.27</v>
      </c>
      <c r="Q15" s="54"/>
      <c r="R15" s="54"/>
      <c r="S15" s="53">
        <v>0</v>
      </c>
      <c r="T15" s="54"/>
      <c r="U15" s="54">
        <f t="shared" si="5"/>
        <v>29.25</v>
      </c>
      <c r="V15" s="54">
        <f t="shared" si="6"/>
        <v>5.27</v>
      </c>
      <c r="W15" s="55">
        <f t="shared" si="7"/>
        <v>198.1024667931689</v>
      </c>
      <c r="X15" s="55">
        <f t="shared" si="8"/>
        <v>11.255821976884596</v>
      </c>
    </row>
    <row r="16" spans="1:24" ht="15" thickBot="1">
      <c r="A16" s="64"/>
      <c r="B16" t="s">
        <v>66</v>
      </c>
      <c r="C16" s="15" t="s">
        <v>83</v>
      </c>
      <c r="D16" s="11">
        <v>32.1</v>
      </c>
      <c r="E16" s="11">
        <v>4.58</v>
      </c>
      <c r="F16" s="11">
        <v>23.15</v>
      </c>
      <c r="G16" s="11">
        <v>5.82</v>
      </c>
      <c r="H16" s="11">
        <v>34.05</v>
      </c>
      <c r="I16" s="11">
        <v>4.85</v>
      </c>
      <c r="J16" s="11">
        <v>33.45</v>
      </c>
      <c r="K16" s="11">
        <v>5.04</v>
      </c>
      <c r="L16" s="53">
        <f t="shared" si="0"/>
        <v>122.75</v>
      </c>
      <c r="M16" s="54">
        <f t="shared" si="1"/>
        <v>23.15</v>
      </c>
      <c r="N16" s="54">
        <f t="shared" si="2"/>
        <v>99.6</v>
      </c>
      <c r="O16" s="54">
        <f t="shared" si="3"/>
        <v>34.05</v>
      </c>
      <c r="P16" s="54">
        <f t="shared" si="4"/>
        <v>4.58</v>
      </c>
      <c r="Q16" s="54"/>
      <c r="R16" s="54"/>
      <c r="S16" s="53">
        <v>0</v>
      </c>
      <c r="T16" s="54"/>
      <c r="U16" s="54">
        <f t="shared" si="5"/>
        <v>34.05</v>
      </c>
      <c r="V16" s="54">
        <f t="shared" si="6"/>
        <v>4.58</v>
      </c>
      <c r="W16" s="55">
        <f t="shared" si="7"/>
        <v>227.9475982532751</v>
      </c>
      <c r="X16" s="55">
        <f t="shared" si="8"/>
        <v>12.95156808257245</v>
      </c>
    </row>
    <row r="17" spans="1:24" ht="15" thickBot="1">
      <c r="A17" s="64"/>
      <c r="B17" t="s">
        <v>70</v>
      </c>
      <c r="C17" s="15" t="s">
        <v>83</v>
      </c>
      <c r="D17" s="11">
        <v>35.1</v>
      </c>
      <c r="E17" s="11">
        <v>4.79</v>
      </c>
      <c r="F17" s="11">
        <v>27.3</v>
      </c>
      <c r="G17" s="11">
        <v>5.14</v>
      </c>
      <c r="H17" s="11">
        <v>31.25</v>
      </c>
      <c r="I17" s="11">
        <v>4.94</v>
      </c>
      <c r="J17" s="11">
        <v>29.4</v>
      </c>
      <c r="K17" s="11">
        <v>4.98</v>
      </c>
      <c r="L17" s="53">
        <f t="shared" si="0"/>
        <v>123.05000000000001</v>
      </c>
      <c r="M17" s="54">
        <f t="shared" si="1"/>
        <v>27.3</v>
      </c>
      <c r="N17" s="54">
        <f t="shared" si="2"/>
        <v>95.75000000000001</v>
      </c>
      <c r="O17" s="54">
        <f t="shared" si="3"/>
        <v>35.1</v>
      </c>
      <c r="P17" s="54">
        <f t="shared" si="4"/>
        <v>4.79</v>
      </c>
      <c r="Q17" s="54"/>
      <c r="R17" s="54"/>
      <c r="S17" s="53">
        <v>0</v>
      </c>
      <c r="T17" s="54"/>
      <c r="U17" s="54">
        <f t="shared" si="5"/>
        <v>35.1</v>
      </c>
      <c r="V17" s="54">
        <f t="shared" si="6"/>
        <v>4.79</v>
      </c>
      <c r="W17" s="55">
        <f t="shared" si="7"/>
        <v>217.95407098121086</v>
      </c>
      <c r="X17" s="55">
        <f t="shared" si="8"/>
        <v>12.383754033023344</v>
      </c>
    </row>
    <row r="18" spans="1:24" ht="15" thickBot="1">
      <c r="A18" s="64"/>
      <c r="B18" t="s">
        <v>67</v>
      </c>
      <c r="C18" s="15" t="s">
        <v>83</v>
      </c>
      <c r="D18" s="11">
        <v>29.2</v>
      </c>
      <c r="E18" s="11">
        <v>5.28</v>
      </c>
      <c r="F18" s="11">
        <v>28.75</v>
      </c>
      <c r="G18" s="11">
        <v>5.6</v>
      </c>
      <c r="H18" s="11">
        <v>30.7</v>
      </c>
      <c r="I18" s="11">
        <v>5.24</v>
      </c>
      <c r="J18" s="11">
        <v>27.7</v>
      </c>
      <c r="K18" s="11">
        <v>6.57</v>
      </c>
      <c r="L18" s="53">
        <f t="shared" si="0"/>
        <v>116.35000000000001</v>
      </c>
      <c r="M18" s="54">
        <f t="shared" si="1"/>
        <v>27.7</v>
      </c>
      <c r="N18" s="54">
        <f t="shared" si="2"/>
        <v>88.65</v>
      </c>
      <c r="O18" s="54">
        <f t="shared" si="3"/>
        <v>30.7</v>
      </c>
      <c r="P18" s="54">
        <f t="shared" si="4"/>
        <v>5.24</v>
      </c>
      <c r="Q18" s="54"/>
      <c r="R18" s="54"/>
      <c r="S18" s="53">
        <v>0</v>
      </c>
      <c r="T18" s="54"/>
      <c r="U18" s="54">
        <f t="shared" si="5"/>
        <v>30.7</v>
      </c>
      <c r="V18" s="54">
        <f t="shared" si="6"/>
        <v>5.24</v>
      </c>
      <c r="W18" s="55">
        <f t="shared" si="7"/>
        <v>199.23664122137404</v>
      </c>
      <c r="X18" s="55">
        <f t="shared" si="8"/>
        <v>11.320263705759888</v>
      </c>
    </row>
    <row r="19" spans="1:24" ht="15" thickBot="1">
      <c r="A19" s="64"/>
      <c r="B19" t="s">
        <v>68</v>
      </c>
      <c r="C19" s="15" t="s">
        <v>83</v>
      </c>
      <c r="D19" s="11">
        <v>32.95</v>
      </c>
      <c r="E19" s="11">
        <v>4.83</v>
      </c>
      <c r="F19" s="11">
        <v>26.15</v>
      </c>
      <c r="G19" s="11">
        <v>5.35</v>
      </c>
      <c r="H19" s="11">
        <v>28.15</v>
      </c>
      <c r="I19" s="11">
        <v>5.19</v>
      </c>
      <c r="J19" s="11">
        <v>27.25</v>
      </c>
      <c r="K19" s="11">
        <v>5.44</v>
      </c>
      <c r="L19" s="53">
        <f t="shared" si="0"/>
        <v>114.5</v>
      </c>
      <c r="M19" s="54">
        <f t="shared" si="1"/>
        <v>26.15</v>
      </c>
      <c r="N19" s="54">
        <f t="shared" si="2"/>
        <v>88.35</v>
      </c>
      <c r="O19" s="54">
        <f t="shared" si="3"/>
        <v>32.95</v>
      </c>
      <c r="P19" s="54">
        <f t="shared" si="4"/>
        <v>4.83</v>
      </c>
      <c r="Q19" s="54"/>
      <c r="R19" s="54"/>
      <c r="S19" s="53">
        <v>0</v>
      </c>
      <c r="T19" s="54"/>
      <c r="U19" s="54">
        <f t="shared" si="5"/>
        <v>32.95</v>
      </c>
      <c r="V19" s="54">
        <f t="shared" si="6"/>
        <v>4.83</v>
      </c>
      <c r="W19" s="55">
        <f t="shared" si="7"/>
        <v>216.14906832298135</v>
      </c>
      <c r="X19" s="55">
        <f t="shared" si="8"/>
        <v>12.28119706380576</v>
      </c>
    </row>
    <row r="20" spans="1:24" ht="15" thickBot="1">
      <c r="A20" s="64"/>
      <c r="B20" t="s">
        <v>76</v>
      </c>
      <c r="C20" s="15" t="s">
        <v>83</v>
      </c>
      <c r="D20" s="11">
        <v>31.65</v>
      </c>
      <c r="E20" s="11">
        <v>5.21</v>
      </c>
      <c r="F20" s="11">
        <v>24.4</v>
      </c>
      <c r="G20" s="11">
        <v>5.99</v>
      </c>
      <c r="H20" s="11">
        <v>28.7</v>
      </c>
      <c r="I20" s="11">
        <v>5.3</v>
      </c>
      <c r="J20" s="11">
        <v>27.45</v>
      </c>
      <c r="K20" s="11">
        <v>5.29</v>
      </c>
      <c r="L20" s="53">
        <f t="shared" si="0"/>
        <v>112.2</v>
      </c>
      <c r="M20" s="54">
        <f t="shared" si="1"/>
        <v>24.4</v>
      </c>
      <c r="N20" s="54">
        <f t="shared" si="2"/>
        <v>87.80000000000001</v>
      </c>
      <c r="O20" s="54">
        <f t="shared" si="3"/>
        <v>31.65</v>
      </c>
      <c r="P20" s="54">
        <f t="shared" si="4"/>
        <v>5.21</v>
      </c>
      <c r="Q20" s="54"/>
      <c r="R20" s="54"/>
      <c r="S20" s="53">
        <v>0</v>
      </c>
      <c r="T20" s="54"/>
      <c r="U20" s="54">
        <f t="shared" si="5"/>
        <v>31.65</v>
      </c>
      <c r="V20" s="54">
        <f t="shared" si="6"/>
        <v>5.21</v>
      </c>
      <c r="W20" s="55">
        <f t="shared" si="7"/>
        <v>200.383877159309</v>
      </c>
      <c r="X20" s="55">
        <f t="shared" si="8"/>
        <v>11.38544756586983</v>
      </c>
    </row>
    <row r="21" spans="1:24" ht="15" thickBot="1">
      <c r="A21" s="64"/>
      <c r="B21" t="s">
        <v>69</v>
      </c>
      <c r="C21" s="15" t="s">
        <v>83</v>
      </c>
      <c r="D21" s="11">
        <v>28.85</v>
      </c>
      <c r="E21" s="11">
        <v>4.68</v>
      </c>
      <c r="F21" s="11">
        <v>28.9</v>
      </c>
      <c r="G21" s="11">
        <v>5.22</v>
      </c>
      <c r="H21" s="11">
        <v>27.4</v>
      </c>
      <c r="I21" s="11">
        <v>5.14</v>
      </c>
      <c r="J21" s="11">
        <v>28.7</v>
      </c>
      <c r="K21" s="11">
        <v>5.03</v>
      </c>
      <c r="L21" s="53">
        <f t="shared" si="0"/>
        <v>113.85000000000001</v>
      </c>
      <c r="M21" s="54">
        <f t="shared" si="1"/>
        <v>27.4</v>
      </c>
      <c r="N21" s="54">
        <f t="shared" si="2"/>
        <v>86.45000000000002</v>
      </c>
      <c r="O21" s="54">
        <f t="shared" si="3"/>
        <v>28.9</v>
      </c>
      <c r="P21" s="54">
        <f t="shared" si="4"/>
        <v>4.68</v>
      </c>
      <c r="Q21" s="54"/>
      <c r="R21" s="54"/>
      <c r="S21" s="53">
        <v>0</v>
      </c>
      <c r="T21" s="54"/>
      <c r="U21" s="54">
        <f t="shared" si="5"/>
        <v>28.9</v>
      </c>
      <c r="V21" s="54">
        <f t="shared" si="6"/>
        <v>4.68</v>
      </c>
      <c r="W21" s="55">
        <f t="shared" si="7"/>
        <v>223.0769230769231</v>
      </c>
      <c r="X21" s="55">
        <f t="shared" si="8"/>
        <v>12.674825174825175</v>
      </c>
    </row>
    <row r="22" spans="1:24" ht="15" thickBot="1">
      <c r="A22" s="64"/>
      <c r="B22" t="s">
        <v>74</v>
      </c>
      <c r="C22" s="15" t="s">
        <v>83</v>
      </c>
      <c r="D22" s="11">
        <v>30.15</v>
      </c>
      <c r="E22" s="11">
        <v>5.16</v>
      </c>
      <c r="F22" s="11">
        <v>0</v>
      </c>
      <c r="G22" s="11">
        <v>0</v>
      </c>
      <c r="H22" s="11">
        <v>28.7</v>
      </c>
      <c r="I22" s="11">
        <v>5.09</v>
      </c>
      <c r="J22" s="11">
        <v>25.3</v>
      </c>
      <c r="K22" s="11">
        <v>5.7</v>
      </c>
      <c r="L22" s="53">
        <f t="shared" si="0"/>
        <v>84.14999999999999</v>
      </c>
      <c r="M22" s="54">
        <f t="shared" si="1"/>
        <v>0</v>
      </c>
      <c r="N22" s="54">
        <f t="shared" si="2"/>
        <v>84.14999999999999</v>
      </c>
      <c r="O22" s="54">
        <f t="shared" si="3"/>
        <v>30.15</v>
      </c>
      <c r="P22" s="54">
        <f t="shared" si="4"/>
        <v>0</v>
      </c>
      <c r="Q22" s="54"/>
      <c r="R22" s="54"/>
      <c r="S22" s="53">
        <v>0</v>
      </c>
      <c r="T22" s="54"/>
      <c r="U22" s="54">
        <f t="shared" si="5"/>
        <v>30.15</v>
      </c>
      <c r="V22" s="54">
        <f t="shared" si="6"/>
        <v>0</v>
      </c>
      <c r="W22" s="55">
        <f t="shared" si="7"/>
      </c>
      <c r="X22" s="55">
        <f t="shared" si="8"/>
      </c>
    </row>
    <row r="23" spans="1:24" ht="15" thickBot="1">
      <c r="A23" s="64"/>
      <c r="B23" t="s">
        <v>77</v>
      </c>
      <c r="C23" s="15" t="s">
        <v>83</v>
      </c>
      <c r="D23" s="11">
        <v>0</v>
      </c>
      <c r="E23" s="11">
        <v>0</v>
      </c>
      <c r="F23" s="11">
        <v>19.25</v>
      </c>
      <c r="G23" s="11">
        <v>6.39</v>
      </c>
      <c r="H23" s="11">
        <v>20.1</v>
      </c>
      <c r="I23" s="11">
        <v>6.33</v>
      </c>
      <c r="J23" s="11">
        <v>11.3</v>
      </c>
      <c r="K23" s="11">
        <v>6.85</v>
      </c>
      <c r="L23" s="53">
        <f t="shared" si="0"/>
        <v>50.650000000000006</v>
      </c>
      <c r="M23" s="54">
        <f t="shared" si="1"/>
        <v>0</v>
      </c>
      <c r="N23" s="54">
        <f t="shared" si="2"/>
        <v>50.650000000000006</v>
      </c>
      <c r="O23" s="54">
        <f t="shared" si="3"/>
        <v>20.1</v>
      </c>
      <c r="P23" s="54">
        <f t="shared" si="4"/>
        <v>0</v>
      </c>
      <c r="Q23" s="54"/>
      <c r="R23" s="54"/>
      <c r="S23" s="53">
        <v>0</v>
      </c>
      <c r="T23" s="54"/>
      <c r="U23" s="54">
        <f t="shared" si="5"/>
        <v>20.1</v>
      </c>
      <c r="V23" s="54">
        <f t="shared" si="6"/>
        <v>0</v>
      </c>
      <c r="W23" s="55">
        <f t="shared" si="7"/>
      </c>
      <c r="X23" s="55">
        <f t="shared" si="8"/>
      </c>
    </row>
    <row r="24" spans="1:24" ht="15">
      <c r="A24" s="64"/>
      <c r="B24" t="s">
        <v>80</v>
      </c>
      <c r="C24" s="15"/>
      <c r="D24" s="11">
        <v>0</v>
      </c>
      <c r="E24" s="11">
        <v>0</v>
      </c>
      <c r="F24" s="11">
        <v>0</v>
      </c>
      <c r="G24" s="11">
        <v>0</v>
      </c>
      <c r="H24" s="11">
        <v>0</v>
      </c>
      <c r="I24" s="11">
        <v>0</v>
      </c>
      <c r="J24" s="11">
        <v>0</v>
      </c>
      <c r="K24" s="11">
        <v>0</v>
      </c>
      <c r="L24" s="53">
        <f t="shared" si="0"/>
        <v>0</v>
      </c>
      <c r="M24" s="54">
        <f t="shared" si="1"/>
        <v>0</v>
      </c>
      <c r="N24" s="54">
        <f t="shared" si="2"/>
        <v>0</v>
      </c>
      <c r="O24" s="54">
        <f t="shared" si="3"/>
        <v>0</v>
      </c>
      <c r="P24" s="54">
        <f t="shared" si="4"/>
        <v>0</v>
      </c>
      <c r="Q24" s="54"/>
      <c r="R24" s="54"/>
      <c r="S24" s="53">
        <v>0</v>
      </c>
      <c r="T24" s="54"/>
      <c r="U24" s="54">
        <f t="shared" si="5"/>
        <v>0</v>
      </c>
      <c r="V24" s="54">
        <f t="shared" si="6"/>
        <v>0</v>
      </c>
      <c r="W24" s="55">
        <f t="shared" si="7"/>
      </c>
      <c r="X24" s="55">
        <f t="shared" si="8"/>
      </c>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3" t="s">
        <v>28</v>
      </c>
      <c r="E1" s="143"/>
      <c r="F1" s="31"/>
      <c r="G1" s="143" t="s">
        <v>29</v>
      </c>
      <c r="H1" s="143"/>
    </row>
    <row r="2" spans="4:18" ht="12.75">
      <c r="D2" s="31" t="s">
        <v>30</v>
      </c>
      <c r="E2" s="31" t="s">
        <v>31</v>
      </c>
      <c r="F2" s="31"/>
      <c r="G2" s="31" t="s">
        <v>30</v>
      </c>
      <c r="H2" s="31" t="s">
        <v>31</v>
      </c>
      <c r="R2"/>
    </row>
    <row r="3" spans="4:8" ht="12.75">
      <c r="D3" s="11">
        <v>1</v>
      </c>
      <c r="E3" s="11">
        <v>50</v>
      </c>
      <c r="G3" s="11">
        <v>1</v>
      </c>
      <c r="H3" s="11">
        <v>25</v>
      </c>
    </row>
    <row r="4" spans="2:17" ht="18" customHeight="1">
      <c r="B4" s="33">
        <v>20</v>
      </c>
      <c r="C4" s="33" t="s">
        <v>39</v>
      </c>
      <c r="D4" s="41"/>
      <c r="E4" s="42"/>
      <c r="F4" s="43"/>
      <c r="G4" s="41"/>
      <c r="H4" s="43"/>
      <c r="I4" s="41"/>
      <c r="J4" s="44"/>
      <c r="K4" s="41"/>
      <c r="L4" s="43"/>
      <c r="M4" s="41"/>
      <c r="N4" s="44"/>
      <c r="O4" s="41"/>
      <c r="P4" s="43"/>
      <c r="Q4" s="41"/>
    </row>
    <row r="5" spans="1:18" ht="12.75">
      <c r="A5" s="29" t="s">
        <v>27</v>
      </c>
      <c r="B5" s="29" t="s">
        <v>20</v>
      </c>
      <c r="C5" s="133"/>
      <c r="D5" s="134"/>
      <c r="E5" s="135"/>
      <c r="G5" s="136"/>
      <c r="H5" s="134"/>
      <c r="I5" s="135"/>
      <c r="K5" s="130"/>
      <c r="L5" s="131"/>
      <c r="M5" s="132"/>
      <c r="O5" s="127" t="s">
        <v>19</v>
      </c>
      <c r="P5" s="128"/>
      <c r="Q5" s="129"/>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6">IF(MIN(D7,E7,H7,I7,L7:M7,P7,Q7)&gt;=0.01,"OK","")</f>
        <v>OK</v>
      </c>
      <c r="B7" s="21">
        <v>1</v>
      </c>
      <c r="C7" t="s">
        <v>72</v>
      </c>
      <c r="D7" s="11">
        <v>29.7</v>
      </c>
      <c r="E7" s="11">
        <v>5.72</v>
      </c>
      <c r="F7" s="13"/>
      <c r="G7" t="s">
        <v>63</v>
      </c>
      <c r="H7" s="11">
        <v>24.65</v>
      </c>
      <c r="I7" s="11">
        <v>5.99</v>
      </c>
      <c r="J7" s="22"/>
      <c r="K7" t="s">
        <v>62</v>
      </c>
      <c r="L7" s="11">
        <v>23.45</v>
      </c>
      <c r="M7" s="11">
        <v>6.15</v>
      </c>
      <c r="N7" s="22"/>
      <c r="O7" t="s">
        <v>73</v>
      </c>
      <c r="P7" s="11">
        <v>24.4</v>
      </c>
      <c r="Q7" s="11">
        <v>5.7</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73</v>
      </c>
      <c r="D8" s="11">
        <v>31.8</v>
      </c>
      <c r="E8" s="11">
        <v>5.2</v>
      </c>
      <c r="F8" s="13"/>
      <c r="G8" t="s">
        <v>72</v>
      </c>
      <c r="H8" s="11">
        <v>27.25</v>
      </c>
      <c r="I8" s="11">
        <v>6.01</v>
      </c>
      <c r="J8" s="22"/>
      <c r="K8" t="s">
        <v>63</v>
      </c>
      <c r="L8" s="11">
        <v>25.45</v>
      </c>
      <c r="M8" s="11">
        <v>5.7</v>
      </c>
      <c r="N8" s="22"/>
      <c r="O8" t="s">
        <v>62</v>
      </c>
      <c r="P8" s="11">
        <v>23.55</v>
      </c>
      <c r="Q8" s="11">
        <v>6.62</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76</v>
      </c>
      <c r="D9" s="11">
        <v>25.35</v>
      </c>
      <c r="E9" s="11">
        <v>6.15</v>
      </c>
      <c r="F9" s="13"/>
      <c r="G9" t="s">
        <v>77</v>
      </c>
      <c r="H9" s="11">
        <v>23.15</v>
      </c>
      <c r="I9" s="11">
        <v>6.12</v>
      </c>
      <c r="J9" s="22"/>
      <c r="K9" t="s">
        <v>78</v>
      </c>
      <c r="L9" s="11">
        <v>26.05</v>
      </c>
      <c r="M9" s="11">
        <v>6.24</v>
      </c>
      <c r="N9" s="22"/>
      <c r="O9" t="s">
        <v>71</v>
      </c>
      <c r="P9" s="11">
        <v>24.85</v>
      </c>
      <c r="Q9" s="11">
        <v>5.91</v>
      </c>
      <c r="R9" s="17">
        <f t="shared" si="1"/>
      </c>
      <c r="S9" s="20"/>
      <c r="T9" s="20"/>
      <c r="U9" s="20"/>
      <c r="V9" s="20"/>
      <c r="W9" s="20"/>
      <c r="X9" s="20"/>
      <c r="Y9" s="20"/>
      <c r="Z9" s="20"/>
      <c r="AA9" s="20"/>
      <c r="AB9" s="20"/>
      <c r="AC9" s="20"/>
      <c r="AD9" s="20"/>
      <c r="AE9" s="20"/>
    </row>
    <row r="10" spans="1:31" ht="12.75">
      <c r="A10" s="3" t="str">
        <f t="shared" si="0"/>
        <v>OK</v>
      </c>
      <c r="B10" s="21">
        <v>4</v>
      </c>
      <c r="C10" t="s">
        <v>71</v>
      </c>
      <c r="D10" s="11">
        <v>25.15</v>
      </c>
      <c r="E10" s="11">
        <v>5.59</v>
      </c>
      <c r="F10" s="13"/>
      <c r="G10" t="s">
        <v>76</v>
      </c>
      <c r="H10" s="11">
        <v>20.6</v>
      </c>
      <c r="I10" s="11">
        <v>7.12</v>
      </c>
      <c r="J10" s="22"/>
      <c r="K10" t="s">
        <v>77</v>
      </c>
      <c r="L10" s="11">
        <v>25.35</v>
      </c>
      <c r="M10" s="11">
        <v>6.54</v>
      </c>
      <c r="N10" s="22"/>
      <c r="O10" t="s">
        <v>78</v>
      </c>
      <c r="P10" s="11">
        <v>20.55</v>
      </c>
      <c r="Q10" s="11">
        <v>6.55</v>
      </c>
      <c r="R10" s="17">
        <f t="shared" si="1"/>
      </c>
      <c r="S10" s="20"/>
      <c r="T10" s="20"/>
      <c r="U10" s="20"/>
      <c r="V10" s="20"/>
      <c r="W10" s="20"/>
      <c r="X10" s="20"/>
      <c r="Y10" s="20"/>
      <c r="Z10" s="20"/>
      <c r="AA10" s="20"/>
      <c r="AB10" s="20"/>
      <c r="AC10" s="20"/>
      <c r="AD10" s="20"/>
      <c r="AE10" s="20"/>
    </row>
    <row r="11" spans="1:37" ht="12.75">
      <c r="A11" s="3" t="str">
        <f t="shared" si="0"/>
        <v>OK</v>
      </c>
      <c r="B11" s="21">
        <v>5</v>
      </c>
      <c r="C11" t="s">
        <v>65</v>
      </c>
      <c r="D11" s="11">
        <v>30.1</v>
      </c>
      <c r="E11" s="11">
        <v>5.38</v>
      </c>
      <c r="F11" s="13"/>
      <c r="G11" t="s">
        <v>70</v>
      </c>
      <c r="H11" s="11">
        <v>29.1</v>
      </c>
      <c r="I11" s="11">
        <v>5.63</v>
      </c>
      <c r="J11" s="22"/>
      <c r="K11" t="s">
        <v>75</v>
      </c>
      <c r="L11" s="11">
        <v>25.1</v>
      </c>
      <c r="M11" s="11">
        <v>5.55</v>
      </c>
      <c r="N11" s="22"/>
      <c r="O11" t="s">
        <v>74</v>
      </c>
      <c r="P11" s="11">
        <v>21.1</v>
      </c>
      <c r="Q11" s="11">
        <v>5.96</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74</v>
      </c>
      <c r="D12" s="11">
        <v>23.7</v>
      </c>
      <c r="E12" s="11">
        <v>0</v>
      </c>
      <c r="F12" s="13"/>
      <c r="G12" t="s">
        <v>65</v>
      </c>
      <c r="H12" s="11">
        <v>27.7</v>
      </c>
      <c r="I12" s="11">
        <v>0</v>
      </c>
      <c r="J12" s="22"/>
      <c r="K12" t="s">
        <v>70</v>
      </c>
      <c r="L12" s="11">
        <v>23.25</v>
      </c>
      <c r="M12" s="11">
        <v>0</v>
      </c>
      <c r="N12" s="22"/>
      <c r="O12" t="s">
        <v>75</v>
      </c>
      <c r="P12" s="11">
        <v>23.25</v>
      </c>
      <c r="Q12" s="11">
        <v>0</v>
      </c>
      <c r="R12" s="17">
        <f t="shared" si="1"/>
      </c>
      <c r="S12" s="20"/>
      <c r="T12" s="20"/>
      <c r="U12" s="20"/>
      <c r="V12" s="20"/>
      <c r="W12" s="20"/>
      <c r="X12" s="20"/>
      <c r="Y12" s="20"/>
      <c r="Z12" s="20"/>
      <c r="AA12" s="20"/>
      <c r="AB12" s="20"/>
      <c r="AC12" s="20"/>
      <c r="AD12" s="20"/>
      <c r="AE12" s="20"/>
    </row>
    <row r="13" spans="1:31" ht="12.75">
      <c r="A13" s="3">
        <f t="shared" si="0"/>
      </c>
      <c r="B13" s="21">
        <v>7</v>
      </c>
      <c r="C13" t="s">
        <v>67</v>
      </c>
      <c r="D13" s="11">
        <v>25.7</v>
      </c>
      <c r="E13" s="11">
        <v>0</v>
      </c>
      <c r="F13" s="13"/>
      <c r="G13" t="s">
        <v>61</v>
      </c>
      <c r="H13" s="11">
        <v>24.9</v>
      </c>
      <c r="I13" s="11">
        <v>5.91</v>
      </c>
      <c r="J13" s="22"/>
      <c r="K13" t="s">
        <v>66</v>
      </c>
      <c r="L13" s="11">
        <v>20.7</v>
      </c>
      <c r="M13" s="11">
        <v>5.82</v>
      </c>
      <c r="N13" s="22"/>
      <c r="O13" t="s">
        <v>68</v>
      </c>
      <c r="P13" s="11">
        <v>27.45</v>
      </c>
      <c r="Q13" s="11">
        <v>5.57</v>
      </c>
      <c r="R13" s="17">
        <f t="shared" si="1"/>
      </c>
      <c r="S13" s="20"/>
      <c r="T13" s="20"/>
      <c r="U13" s="20"/>
      <c r="V13" s="20"/>
      <c r="W13" s="20"/>
      <c r="X13" s="20"/>
      <c r="Y13" s="20"/>
      <c r="Z13" s="20"/>
      <c r="AA13" s="20"/>
      <c r="AB13" s="20"/>
      <c r="AC13" s="20"/>
      <c r="AD13" s="20"/>
      <c r="AE13" s="20"/>
    </row>
    <row r="14" spans="1:31" ht="12.75">
      <c r="A14" s="3" t="str">
        <f t="shared" si="0"/>
        <v>OK</v>
      </c>
      <c r="B14" s="21">
        <v>8</v>
      </c>
      <c r="C14" t="s">
        <v>68</v>
      </c>
      <c r="D14" s="11">
        <v>32.45</v>
      </c>
      <c r="E14" s="11">
        <v>5.09</v>
      </c>
      <c r="F14" s="13"/>
      <c r="G14" t="s">
        <v>67</v>
      </c>
      <c r="H14" s="11">
        <v>27.4</v>
      </c>
      <c r="I14" s="11">
        <v>5.94</v>
      </c>
      <c r="J14" s="22"/>
      <c r="K14" t="s">
        <v>61</v>
      </c>
      <c r="L14" s="11">
        <v>25.35</v>
      </c>
      <c r="M14" s="11">
        <v>5.97</v>
      </c>
      <c r="N14" s="22"/>
      <c r="O14" t="s">
        <v>66</v>
      </c>
      <c r="P14" s="11">
        <v>21.15</v>
      </c>
      <c r="Q14" s="11">
        <v>6.54</v>
      </c>
      <c r="R14" s="17">
        <f t="shared" si="1"/>
      </c>
      <c r="S14" s="20"/>
      <c r="T14" s="20"/>
      <c r="U14" s="20"/>
      <c r="V14" s="20"/>
      <c r="W14" s="20"/>
      <c r="X14" s="20"/>
      <c r="Y14" s="20"/>
      <c r="Z14" s="20"/>
      <c r="AA14" s="20"/>
      <c r="AB14" s="20"/>
      <c r="AC14" s="20"/>
      <c r="AD14" s="20"/>
      <c r="AE14" s="20"/>
    </row>
    <row r="15" spans="1:31" ht="12.75">
      <c r="A15" s="3">
        <f t="shared" si="0"/>
      </c>
      <c r="B15" s="21">
        <v>9</v>
      </c>
      <c r="C15" t="s">
        <v>69</v>
      </c>
      <c r="D15" s="11">
        <v>25.35</v>
      </c>
      <c r="E15" s="11">
        <v>5.9</v>
      </c>
      <c r="F15" s="13"/>
      <c r="G15" t="s">
        <v>64</v>
      </c>
      <c r="H15" s="11">
        <v>27.25</v>
      </c>
      <c r="I15" s="11">
        <v>5.56</v>
      </c>
      <c r="J15" s="22"/>
      <c r="K15" t="s">
        <v>79</v>
      </c>
      <c r="L15" s="11">
        <v>22.7</v>
      </c>
      <c r="M15" s="11">
        <v>6.29</v>
      </c>
      <c r="N15" s="22"/>
      <c r="O15" t="s">
        <v>80</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80</v>
      </c>
      <c r="D16" s="11">
        <v>0</v>
      </c>
      <c r="E16" s="11">
        <v>0</v>
      </c>
      <c r="F16" s="13"/>
      <c r="G16" t="s">
        <v>69</v>
      </c>
      <c r="H16" s="11">
        <v>23.2</v>
      </c>
      <c r="I16" s="11">
        <v>6.09</v>
      </c>
      <c r="J16" s="22"/>
      <c r="K16" t="s">
        <v>64</v>
      </c>
      <c r="L16" s="11">
        <v>26.65</v>
      </c>
      <c r="M16" s="11">
        <v>5.91</v>
      </c>
      <c r="N16" s="22"/>
      <c r="O16" t="s">
        <v>79</v>
      </c>
      <c r="P16" s="11">
        <v>23.55</v>
      </c>
      <c r="Q16" s="11">
        <v>6.57</v>
      </c>
      <c r="R16" s="17">
        <f t="shared" si="1"/>
      </c>
      <c r="S16" s="20"/>
      <c r="T16" s="20"/>
      <c r="U16" s="20"/>
      <c r="V16" s="20"/>
      <c r="W16" s="20"/>
      <c r="X16" s="20"/>
      <c r="Y16" s="20"/>
      <c r="Z16" s="20"/>
      <c r="AA16" s="20"/>
      <c r="AB16" s="20"/>
      <c r="AC16" s="20"/>
      <c r="AD16" s="20"/>
      <c r="AE16" s="20"/>
    </row>
    <row r="17" spans="1:31" ht="12.75">
      <c r="A17" s="3" t="str">
        <f t="shared" si="0"/>
        <v>OK</v>
      </c>
      <c r="B17" s="21">
        <v>11</v>
      </c>
      <c r="C17" t="s">
        <v>62</v>
      </c>
      <c r="D17" s="11">
        <v>26.1</v>
      </c>
      <c r="E17" s="11">
        <v>5.99</v>
      </c>
      <c r="F17" s="13"/>
      <c r="G17" t="s">
        <v>74</v>
      </c>
      <c r="H17" s="11">
        <v>21.65</v>
      </c>
      <c r="I17" s="11">
        <v>6.06</v>
      </c>
      <c r="J17" s="22"/>
      <c r="K17" t="s">
        <v>72</v>
      </c>
      <c r="L17" s="11">
        <v>26.2</v>
      </c>
      <c r="M17" s="11">
        <v>5.64</v>
      </c>
      <c r="N17" s="22"/>
      <c r="O17" t="s">
        <v>70</v>
      </c>
      <c r="P17" s="11">
        <v>26.25</v>
      </c>
      <c r="Q17" s="11">
        <v>5.73</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70</v>
      </c>
      <c r="D18" s="11">
        <v>30.3</v>
      </c>
      <c r="E18" s="11">
        <v>5.44</v>
      </c>
      <c r="F18" s="13"/>
      <c r="G18" t="s">
        <v>62</v>
      </c>
      <c r="H18" s="11">
        <v>24.7</v>
      </c>
      <c r="I18" s="11">
        <v>6.4</v>
      </c>
      <c r="J18" s="22"/>
      <c r="K18" t="s">
        <v>74</v>
      </c>
      <c r="L18" s="11">
        <v>26.15</v>
      </c>
      <c r="M18" s="11">
        <v>5.42</v>
      </c>
      <c r="N18" s="22"/>
      <c r="O18" t="s">
        <v>72</v>
      </c>
      <c r="P18" s="11">
        <v>26.3</v>
      </c>
      <c r="Q18" s="11">
        <v>6.03</v>
      </c>
      <c r="R18" s="17">
        <f aca="true" t="shared" si="2" ref="R18:R26">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78</v>
      </c>
      <c r="D19" s="11">
        <v>22.6</v>
      </c>
      <c r="E19" s="11">
        <v>5.92</v>
      </c>
      <c r="F19" s="13"/>
      <c r="G19" t="s">
        <v>73</v>
      </c>
      <c r="H19" s="11">
        <v>31.35</v>
      </c>
      <c r="I19" s="11">
        <v>5.35</v>
      </c>
      <c r="J19" s="22"/>
      <c r="K19" t="s">
        <v>76</v>
      </c>
      <c r="L19" s="11">
        <v>27.1</v>
      </c>
      <c r="M19" s="11">
        <v>5.7</v>
      </c>
      <c r="N19" s="22"/>
      <c r="O19" t="s">
        <v>63</v>
      </c>
      <c r="P19" s="11">
        <v>26.45</v>
      </c>
      <c r="Q19" s="11">
        <v>5.94</v>
      </c>
      <c r="R19" s="17">
        <f t="shared" si="2"/>
      </c>
      <c r="S19" s="20"/>
      <c r="T19" s="20"/>
      <c r="U19" s="20"/>
      <c r="V19" s="20"/>
      <c r="W19" s="20"/>
      <c r="X19" s="20"/>
      <c r="Y19" s="20"/>
      <c r="Z19" s="20"/>
      <c r="AA19" s="20"/>
      <c r="AB19" s="20"/>
      <c r="AC19" s="20"/>
      <c r="AD19" s="20"/>
      <c r="AE19" s="20"/>
    </row>
    <row r="20" spans="1:31" ht="12.75">
      <c r="A20" s="3" t="str">
        <f t="shared" si="0"/>
        <v>OK</v>
      </c>
      <c r="B20" s="21">
        <v>14</v>
      </c>
      <c r="C20" t="s">
        <v>63</v>
      </c>
      <c r="D20" s="11">
        <v>25.85</v>
      </c>
      <c r="E20" s="11">
        <v>5.29</v>
      </c>
      <c r="F20" s="13"/>
      <c r="G20" t="s">
        <v>78</v>
      </c>
      <c r="H20" s="11">
        <v>21.15</v>
      </c>
      <c r="I20" s="11">
        <v>6.44</v>
      </c>
      <c r="J20" s="22"/>
      <c r="K20" t="s">
        <v>73</v>
      </c>
      <c r="L20" s="11">
        <v>32.35</v>
      </c>
      <c r="M20" s="11">
        <v>4.97</v>
      </c>
      <c r="N20" s="22"/>
      <c r="O20" t="s">
        <v>76</v>
      </c>
      <c r="P20" s="11">
        <v>21.8</v>
      </c>
      <c r="Q20" s="11">
        <v>6.15</v>
      </c>
      <c r="R20" s="17">
        <f t="shared" si="2"/>
      </c>
      <c r="S20" s="20"/>
      <c r="T20" s="20"/>
      <c r="U20" s="20"/>
      <c r="V20" s="20"/>
      <c r="W20" s="20"/>
      <c r="X20" s="20"/>
      <c r="Y20" s="20"/>
      <c r="Z20" s="20"/>
      <c r="AA20" s="20"/>
      <c r="AB20" s="20"/>
      <c r="AC20" s="20"/>
      <c r="AD20" s="20"/>
      <c r="AE20" s="20"/>
    </row>
    <row r="21" spans="1:31" ht="12.75">
      <c r="A21" s="3" t="str">
        <f t="shared" si="0"/>
        <v>OK</v>
      </c>
      <c r="B21" s="21">
        <v>15</v>
      </c>
      <c r="C21" t="s">
        <v>75</v>
      </c>
      <c r="D21" s="11">
        <v>30.35</v>
      </c>
      <c r="E21" s="11">
        <v>5.12</v>
      </c>
      <c r="F21" s="13"/>
      <c r="G21" t="s">
        <v>71</v>
      </c>
      <c r="H21" s="11">
        <v>26.05</v>
      </c>
      <c r="I21" s="11">
        <v>5.95</v>
      </c>
      <c r="J21" s="22"/>
      <c r="K21" t="s">
        <v>65</v>
      </c>
      <c r="L21" s="11">
        <v>30.2</v>
      </c>
      <c r="M21" s="11">
        <v>5.26</v>
      </c>
      <c r="N21" s="22"/>
      <c r="O21" t="s">
        <v>77</v>
      </c>
      <c r="P21" s="11">
        <v>25.55</v>
      </c>
      <c r="Q21" s="11">
        <v>6.54</v>
      </c>
      <c r="R21" s="17">
        <f t="shared" si="2"/>
      </c>
      <c r="S21" s="20"/>
      <c r="T21" s="20"/>
      <c r="U21" s="20"/>
      <c r="V21" s="20"/>
      <c r="W21" s="20"/>
      <c r="X21" s="20"/>
      <c r="Y21" s="20"/>
      <c r="Z21" s="20"/>
      <c r="AA21" s="20"/>
      <c r="AB21" s="20"/>
      <c r="AC21" s="20"/>
      <c r="AD21" s="20"/>
      <c r="AE21" s="20"/>
    </row>
    <row r="22" spans="1:31" ht="12.75">
      <c r="A22" s="3" t="str">
        <f t="shared" si="0"/>
        <v>OK</v>
      </c>
      <c r="B22" s="21">
        <v>16</v>
      </c>
      <c r="C22" t="s">
        <v>77</v>
      </c>
      <c r="D22" s="11">
        <v>27.35</v>
      </c>
      <c r="E22" s="11">
        <v>5.89</v>
      </c>
      <c r="F22" s="13"/>
      <c r="G22" t="s">
        <v>75</v>
      </c>
      <c r="H22" s="11">
        <v>28.1</v>
      </c>
      <c r="I22" s="11">
        <v>5.52</v>
      </c>
      <c r="J22" s="22"/>
      <c r="K22" t="s">
        <v>71</v>
      </c>
      <c r="L22" s="11">
        <v>27.55</v>
      </c>
      <c r="M22" s="11">
        <v>5.38</v>
      </c>
      <c r="N22" s="22"/>
      <c r="O22" t="s">
        <v>65</v>
      </c>
      <c r="P22" s="11">
        <v>26.8</v>
      </c>
      <c r="Q22" s="11">
        <v>5.72</v>
      </c>
      <c r="R22" s="17">
        <f t="shared" si="2"/>
      </c>
      <c r="S22" s="20"/>
      <c r="T22" s="20"/>
      <c r="U22" s="20"/>
      <c r="V22" s="20"/>
      <c r="W22" s="20"/>
      <c r="X22" s="20"/>
      <c r="Y22" s="20"/>
      <c r="Z22" s="20"/>
      <c r="AA22" s="20"/>
      <c r="AB22" s="20"/>
      <c r="AC22" s="20"/>
      <c r="AD22" s="20"/>
      <c r="AE22" s="20"/>
    </row>
    <row r="23" spans="1:31" ht="12.75">
      <c r="A23" s="3">
        <f t="shared" si="0"/>
      </c>
      <c r="B23" s="21">
        <v>17</v>
      </c>
      <c r="C23" t="s">
        <v>66</v>
      </c>
      <c r="D23" s="11">
        <v>0</v>
      </c>
      <c r="E23" s="11">
        <v>0</v>
      </c>
      <c r="F23" s="13"/>
      <c r="G23" t="s">
        <v>80</v>
      </c>
      <c r="H23" s="11">
        <v>0</v>
      </c>
      <c r="I23" s="11">
        <v>0</v>
      </c>
      <c r="J23" s="22"/>
      <c r="K23" t="s">
        <v>67</v>
      </c>
      <c r="L23" s="11">
        <v>0</v>
      </c>
      <c r="M23" s="11">
        <v>0</v>
      </c>
      <c r="N23" s="22"/>
      <c r="O23" t="s">
        <v>64</v>
      </c>
      <c r="P23" s="11">
        <v>0</v>
      </c>
      <c r="Q23" s="11">
        <v>0</v>
      </c>
      <c r="R23" s="17">
        <f t="shared" si="2"/>
      </c>
      <c r="S23" s="20"/>
      <c r="T23" s="20"/>
      <c r="U23" s="20"/>
      <c r="V23" s="20"/>
      <c r="W23" s="20"/>
      <c r="X23" s="20"/>
      <c r="Y23" s="20"/>
      <c r="Z23" s="20"/>
      <c r="AA23" s="20"/>
      <c r="AB23" s="20"/>
      <c r="AC23" s="20"/>
      <c r="AD23" s="20"/>
      <c r="AE23" s="20"/>
    </row>
    <row r="24" spans="1:31" ht="12.75">
      <c r="A24" s="3">
        <f t="shared" si="0"/>
      </c>
      <c r="B24" s="21">
        <v>18</v>
      </c>
      <c r="C24" t="s">
        <v>64</v>
      </c>
      <c r="D24" s="11">
        <v>0</v>
      </c>
      <c r="E24" s="11">
        <v>0</v>
      </c>
      <c r="F24" s="13"/>
      <c r="G24" t="s">
        <v>66</v>
      </c>
      <c r="H24" s="11">
        <v>0</v>
      </c>
      <c r="I24" s="11">
        <v>0</v>
      </c>
      <c r="J24" s="22"/>
      <c r="K24" t="s">
        <v>80</v>
      </c>
      <c r="L24" s="11">
        <v>0</v>
      </c>
      <c r="M24" s="11">
        <v>0</v>
      </c>
      <c r="N24" s="22"/>
      <c r="O24" t="s">
        <v>67</v>
      </c>
      <c r="P24" s="11">
        <v>0</v>
      </c>
      <c r="Q24" s="11">
        <v>0</v>
      </c>
      <c r="R24" s="17">
        <f t="shared" si="2"/>
      </c>
      <c r="S24" s="20"/>
      <c r="T24" s="20"/>
      <c r="U24" s="20"/>
      <c r="V24" s="20"/>
      <c r="W24" s="20"/>
      <c r="X24" s="20"/>
      <c r="Y24" s="20"/>
      <c r="Z24" s="20"/>
      <c r="AA24" s="20"/>
      <c r="AB24" s="20"/>
      <c r="AC24" s="20"/>
      <c r="AD24" s="20"/>
      <c r="AE24" s="20"/>
    </row>
    <row r="25" spans="1:31" ht="12.75">
      <c r="A25" s="3">
        <f t="shared" si="0"/>
      </c>
      <c r="B25" s="21">
        <v>19</v>
      </c>
      <c r="C25" t="s">
        <v>79</v>
      </c>
      <c r="D25" s="11">
        <v>0</v>
      </c>
      <c r="E25" s="11">
        <v>0</v>
      </c>
      <c r="F25" s="13"/>
      <c r="G25" t="s">
        <v>68</v>
      </c>
      <c r="H25" s="11">
        <v>0</v>
      </c>
      <c r="I25" s="11">
        <v>0</v>
      </c>
      <c r="J25" s="22"/>
      <c r="K25" t="s">
        <v>69</v>
      </c>
      <c r="L25" s="11">
        <v>0</v>
      </c>
      <c r="M25" s="11">
        <v>0</v>
      </c>
      <c r="N25" s="22"/>
      <c r="O25" t="s">
        <v>61</v>
      </c>
      <c r="P25" s="11">
        <v>0</v>
      </c>
      <c r="Q25" s="11">
        <v>0</v>
      </c>
      <c r="R25" s="17">
        <f t="shared" si="2"/>
      </c>
      <c r="S25" s="20"/>
      <c r="T25" s="20"/>
      <c r="U25" s="20"/>
      <c r="V25" s="20"/>
      <c r="W25" s="20"/>
      <c r="X25" s="20"/>
      <c r="Y25" s="20"/>
      <c r="Z25" s="20"/>
      <c r="AA25" s="20"/>
      <c r="AB25" s="20"/>
      <c r="AC25" s="20"/>
      <c r="AD25" s="20"/>
      <c r="AE25" s="20"/>
    </row>
    <row r="26" spans="1:31" ht="12.75">
      <c r="A26" s="3">
        <f t="shared" si="0"/>
      </c>
      <c r="B26" s="21">
        <v>20</v>
      </c>
      <c r="C26" t="s">
        <v>61</v>
      </c>
      <c r="D26" s="11">
        <v>0</v>
      </c>
      <c r="E26" s="11">
        <v>0</v>
      </c>
      <c r="F26" s="13"/>
      <c r="G26" t="s">
        <v>79</v>
      </c>
      <c r="H26" s="11">
        <v>0</v>
      </c>
      <c r="I26" s="11">
        <v>0</v>
      </c>
      <c r="J26" s="22"/>
      <c r="K26" t="s">
        <v>68</v>
      </c>
      <c r="L26" s="11">
        <v>0</v>
      </c>
      <c r="M26" s="11">
        <v>0</v>
      </c>
      <c r="N26" s="22"/>
      <c r="O26" t="s">
        <v>69</v>
      </c>
      <c r="P26" s="11">
        <v>0</v>
      </c>
      <c r="Q26" s="11">
        <v>0</v>
      </c>
      <c r="R26" s="17">
        <f t="shared" si="2"/>
      </c>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E7:E76 Q7:Q76 M7:M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2011-09-06T10:16:17Z</dcterms:modified>
  <cp:category/>
  <cp:version/>
  <cp:contentType/>
  <cp:contentStatus/>
</cp:coreProperties>
</file>