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80" windowHeight="8700" tabRatio="668" activeTab="3"/>
  </bookViews>
  <sheets>
    <sheet name="Instructions" sheetId="1" r:id="rId1"/>
    <sheet name="Drivers" sheetId="2" r:id="rId2"/>
    <sheet name="Heats" sheetId="3" r:id="rId3"/>
    <sheet name="Results" sheetId="4" r:id="rId4"/>
    <sheet name="Change lane colours" sheetId="5" state="hidden" r:id="rId5"/>
    <sheet name="Data recovery" sheetId="6" state="hidden" r:id="rId6"/>
    <sheet name="Heat templates" sheetId="7" state="hidden" r:id="rId7"/>
    <sheet name="Heat sorting area" sheetId="8" state="hidden" r:id="rId8"/>
    <sheet name="Results templates" sheetId="9" state="hidden" r:id="rId9"/>
    <sheet name="Heats BACKUP" sheetId="10" state="hidden" r:id="rId10"/>
    <sheet name="Results BACKUP" sheetId="11" state="hidden" r:id="rId11"/>
    <sheet name="HEATS Backup at heat creation" sheetId="12" state="hidden" r:id="rId12"/>
    <sheet name="RESULTS backup at heat creation" sheetId="13" state="hidden" r:id="rId13"/>
  </sheets>
  <definedNames/>
  <calcPr fullCalcOnLoad="1"/>
</workbook>
</file>

<file path=xl/sharedStrings.xml><?xml version="1.0" encoding="utf-8"?>
<sst xmlns="http://schemas.openxmlformats.org/spreadsheetml/2006/main" count="769" uniqueCount="140">
  <si>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</si>
  <si>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</si>
  <si>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</si>
  <si>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</si>
  <si>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</si>
  <si>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</si>
  <si>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</si>
  <si>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</si>
  <si>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</si>
  <si>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</si>
  <si>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</si>
  <si>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</si>
  <si>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</si>
  <si>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</si>
  <si>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</si>
  <si>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</si>
  <si>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</si>
  <si>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</si>
  <si>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</si>
  <si>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</si>
  <si>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</si>
  <si>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</si>
  <si>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</si>
  <si>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</si>
  <si>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</si>
  <si>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</si>
  <si>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</si>
  <si>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</si>
  <si>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</si>
  <si>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</si>
  <si>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</si>
  <si>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</si>
  <si>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</si>
  <si>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</si>
  <si>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</si>
  <si>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</si>
  <si>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</si>
  <si>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</si>
  <si>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</si>
  <si>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</si>
  <si>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</si>
  <si>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</si>
  <si>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</si>
  <si>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</si>
  <si>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</si>
  <si>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</si>
  <si>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</si>
  <si>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</si>
  <si>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</si>
  <si>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</si>
  <si>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</si>
  <si>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</si>
  <si>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</si>
  <si>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</si>
  <si>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</si>
  <si>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</si>
  <si>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</si>
  <si>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</si>
  <si>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</si>
  <si>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</si>
  <si>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</si>
  <si>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</si>
  <si>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</si>
  <si>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</si>
  <si>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</si>
  <si>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</si>
  <si>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</si>
  <si>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</si>
  <si>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</si>
  <si>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</si>
  <si>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</si>
  <si>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</si>
  <si>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</si>
  <si>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</si>
  <si>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</si>
  <si>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</si>
  <si>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</si>
  <si>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WHITE</t>
  </si>
  <si>
    <t>LANE</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</si>
  <si>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</si>
  <si>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</si>
  <si>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</si>
  <si>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</si>
  <si>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</si>
  <si>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</si>
  <si>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</si>
  <si>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</si>
  <si>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</si>
  <si>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</si>
  <si>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</si>
  <si>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</si>
  <si>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</si>
  <si>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</si>
  <si>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</si>
  <si>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</si>
  <si>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</si>
  <si>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</si>
  <si>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</si>
  <si>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</si>
  <si>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</si>
  <si>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</si>
  <si>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</si>
  <si>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</si>
  <si>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</si>
  <si>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</si>
  <si>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</si>
  <si>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</si>
  <si>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</si>
  <si>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</si>
  <si>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</si>
  <si>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</si>
  <si>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Andy Whorton</t>
  </si>
  <si>
    <t>Rob Lees</t>
  </si>
  <si>
    <t>Clive Harland</t>
  </si>
  <si>
    <t>Josh Whorton</t>
  </si>
  <si>
    <t>Jon Cryer</t>
  </si>
  <si>
    <t>Alan Twiddy</t>
  </si>
  <si>
    <t>Martin Coles</t>
  </si>
  <si>
    <t>Louis Townsend</t>
  </si>
  <si>
    <t>Neil Lover</t>
  </si>
  <si>
    <t>Marcus Lover</t>
  </si>
  <si>
    <t>Deane Walpole</t>
  </si>
  <si>
    <t>Dave Hannington</t>
  </si>
  <si>
    <t>Paul Homewood</t>
  </si>
  <si>
    <t>Craig Homewood</t>
  </si>
  <si>
    <t>Andy Player</t>
  </si>
  <si>
    <t>Mike Dadson</t>
  </si>
  <si>
    <t>Henry Townsend</t>
  </si>
  <si>
    <t>Paul Whorton</t>
  </si>
  <si>
    <t>GRID</t>
  </si>
  <si>
    <t>Q</t>
  </si>
  <si>
    <t>W</t>
  </si>
  <si>
    <t>A</t>
  </si>
  <si>
    <t>B</t>
  </si>
  <si>
    <t>C</t>
  </si>
  <si>
    <t>D</t>
  </si>
  <si>
    <t>E</t>
  </si>
  <si>
    <t>F</t>
  </si>
  <si>
    <t>Henry Townsend*</t>
  </si>
  <si>
    <t>*Tyco chassis used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</si>
</sst>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0">
    <font>
      <sz val="10"/>
      <name val="Arial"/>
      <family val="0"/>
    </font>
    <font>
      <sz val="11"/>
      <color indexed="8"/>
      <name val="Calibri"/>
      <family val="2"/>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sz val="16"/>
      <name val="Corbel"/>
      <family val="2"/>
    </font>
    <font>
      <sz val="14"/>
      <color indexed="8"/>
      <name val="Corbel"/>
      <family val="2"/>
    </font>
    <font>
      <sz val="10"/>
      <color indexed="8"/>
      <name val="Arial"/>
      <family val="2"/>
    </font>
    <font>
      <b/>
      <sz val="16"/>
      <color indexed="8"/>
      <name val="Arial"/>
      <family val="2"/>
    </font>
    <font>
      <sz val="14"/>
      <color indexed="8"/>
      <name val="Arial"/>
      <family val="2"/>
    </font>
    <font>
      <b/>
      <sz val="8"/>
      <name val="Arial Unicode MS"/>
      <family val="2"/>
    </font>
    <font>
      <b/>
      <sz val="11"/>
      <name val="Arial Unicode MS"/>
      <family val="2"/>
    </font>
    <font>
      <b/>
      <sz val="11"/>
      <color indexed="8"/>
      <name val="Arial Unicode MS"/>
      <family val="2"/>
    </font>
    <font>
      <sz val="8"/>
      <color indexed="8"/>
      <name val="Arial Unicode MS"/>
      <family val="2"/>
    </font>
    <font>
      <sz val="11"/>
      <color indexed="8"/>
      <name val="Arial Unicode MS"/>
      <family val="2"/>
    </font>
    <font>
      <sz val="11"/>
      <name val="Arial Unicode MS"/>
      <family val="2"/>
    </font>
    <font>
      <b/>
      <sz val="11"/>
      <color indexed="10"/>
      <name val="Arial Unicode MS"/>
      <family val="2"/>
    </font>
    <font>
      <sz val="8"/>
      <name val="Arial Unicode MS"/>
      <family val="2"/>
    </font>
    <font>
      <b/>
      <sz val="11"/>
      <color indexed="9"/>
      <name val="Arial Unicode MS"/>
      <family val="2"/>
    </font>
    <font>
      <sz val="10"/>
      <color indexed="8"/>
      <name val="Arial Unicode MS"/>
      <family val="2"/>
    </font>
    <font>
      <sz val="8"/>
      <color indexed="9"/>
      <name val="Arial Unicode MS"/>
      <family val="2"/>
    </font>
    <font>
      <b/>
      <sz val="11"/>
      <color indexed="36"/>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Unicode MS"/>
      <family val="2"/>
    </font>
    <font>
      <b/>
      <sz val="11"/>
      <color rgb="FFFF0000"/>
      <name val="Arial Unicode MS"/>
      <family val="2"/>
    </font>
    <font>
      <sz val="8"/>
      <color theme="0"/>
      <name val="Arial Unicode MS"/>
      <family val="2"/>
    </font>
    <font>
      <b/>
      <sz val="11"/>
      <color theme="7" tint="-0.24997000396251678"/>
      <name val="Arial Unicode MS"/>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FFFFFF"/>
        <bgColor indexed="64"/>
      </patternFill>
    </fill>
    <fill>
      <patternFill patternType="solid">
        <fgColor rgb="FF0070C0"/>
        <bgColor indexed="64"/>
      </patternFill>
    </fill>
    <fill>
      <patternFill patternType="solid">
        <fgColor theme="0"/>
        <bgColor indexed="64"/>
      </patternFill>
    </fill>
    <fill>
      <patternFill patternType="solid">
        <fgColor rgb="FF0070C0"/>
        <bgColor indexed="64"/>
      </patternFill>
    </fill>
    <fill>
      <patternFill patternType="solid">
        <fgColor rgb="FFFF0000"/>
        <bgColor indexed="64"/>
      </patternFill>
    </fill>
    <fill>
      <patternFill patternType="solid">
        <fgColor rgb="FFFFFF00"/>
        <bgColor indexed="64"/>
      </patternFill>
    </fill>
    <fill>
      <patternFill patternType="solid">
        <fgColor indexed="11"/>
        <bgColor indexed="64"/>
      </patternFill>
    </fill>
    <fill>
      <patternFill patternType="solid">
        <fgColor indexed="2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top style="thin"/>
      <bottom style="thin"/>
    </border>
    <border>
      <left style="thin"/>
      <right style="thin"/>
      <top style="double">
        <color indexed="10"/>
      </top>
      <bottom style="thin"/>
    </border>
    <border>
      <left style="thin"/>
      <right style="thin"/>
      <top style="thin"/>
      <bottom/>
    </border>
    <border>
      <left style="thin"/>
      <right style="double">
        <color indexed="10"/>
      </right>
      <top style="thin"/>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border>
    <border>
      <left style="double">
        <color indexed="10"/>
      </left>
      <right style="thin"/>
      <top style="medium"/>
      <bottom style="thin"/>
    </border>
    <border>
      <left style="double">
        <color indexed="10"/>
      </left>
      <right style="thin"/>
      <top style="thin"/>
      <bottom style="thin"/>
    </border>
    <border>
      <left style="thin"/>
      <right/>
      <top style="double">
        <color indexed="37"/>
      </top>
      <bottom style="thin"/>
    </border>
    <border>
      <left/>
      <right style="thin"/>
      <top style="double">
        <color indexed="37"/>
      </top>
      <bottom style="thin"/>
    </border>
    <border>
      <left style="thin"/>
      <right/>
      <top style="double">
        <color indexed="10"/>
      </top>
      <bottom style="thin"/>
    </border>
    <border>
      <left/>
      <right style="thin"/>
      <top style="double">
        <color indexed="10"/>
      </top>
      <bottom style="thin"/>
    </border>
    <border>
      <left style="slantDashDot">
        <color indexed="18"/>
      </left>
      <right style="thin">
        <color indexed="17"/>
      </right>
      <top style="slantDashDot">
        <color indexed="18"/>
      </top>
      <bottom style="thin">
        <color indexed="17"/>
      </bottom>
    </border>
    <border>
      <left style="thin">
        <color indexed="17"/>
      </left>
      <right style="slantDashDot">
        <color indexed="18"/>
      </right>
      <top style="slantDashDot">
        <color indexed="18"/>
      </top>
      <bottom style="thin">
        <color indexed="17"/>
      </bottom>
    </border>
    <border>
      <left style="slantDashDot">
        <color indexed="18"/>
      </left>
      <right style="thin">
        <color indexed="17"/>
      </right>
      <top style="thin">
        <color indexed="17"/>
      </top>
      <bottom style="thin">
        <color indexed="17"/>
      </bottom>
    </border>
    <border>
      <left style="thin">
        <color indexed="17"/>
      </left>
      <right style="slantDashDot">
        <color indexed="18"/>
      </right>
      <top style="thin">
        <color indexed="17"/>
      </top>
      <bottom style="thin">
        <color indexed="17"/>
      </bottom>
    </border>
    <border>
      <left style="slantDashDot">
        <color indexed="18"/>
      </left>
      <right style="thin">
        <color indexed="17"/>
      </right>
      <top style="thin">
        <color indexed="17"/>
      </top>
      <bottom style="slantDashDot">
        <color indexed="18"/>
      </bottom>
    </border>
    <border>
      <left style="thin">
        <color indexed="17"/>
      </left>
      <right style="slantDashDot">
        <color indexed="18"/>
      </right>
      <top style="thin">
        <color indexed="17"/>
      </top>
      <bottom style="slantDashDot">
        <color indexed="18"/>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medium">
        <color theme="5" tint="-0.24993999302387238"/>
      </left>
      <right style="thin">
        <color theme="0" tint="-0.3499799966812134"/>
      </right>
      <top style="medium">
        <color theme="5" tint="-0.24993999302387238"/>
      </top>
      <bottom style="thin">
        <color theme="0" tint="-0.3499799966812134"/>
      </bottom>
    </border>
    <border>
      <left style="thin">
        <color theme="0" tint="-0.3499799966812134"/>
      </left>
      <right style="thin">
        <color theme="0" tint="-0.3499799966812134"/>
      </right>
      <top style="medium">
        <color theme="5" tint="-0.24993999302387238"/>
      </top>
      <bottom style="thin">
        <color theme="0" tint="-0.3499799966812134"/>
      </bottom>
    </border>
    <border>
      <left style="medium">
        <color theme="5" tint="-0.24993999302387238"/>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color theme="5" tint="-0.24993999302387238"/>
      </right>
      <top style="thin">
        <color theme="0" tint="-0.3499799966812134"/>
      </top>
      <bottom style="thin">
        <color theme="0" tint="-0.3499799966812134"/>
      </bottom>
    </border>
    <border>
      <left style="medium">
        <color theme="5" tint="-0.24993999302387238"/>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border>
    <border>
      <left style="thin">
        <color theme="0" tint="-0.3499799966812134"/>
      </left>
      <right style="medium">
        <color theme="5" tint="-0.24993999302387238"/>
      </right>
      <top style="thin">
        <color theme="0" tint="-0.3499799966812134"/>
      </top>
      <bottom/>
    </border>
    <border>
      <left style="medium">
        <color theme="5" tint="-0.24993999302387238"/>
      </left>
      <right/>
      <top style="medium">
        <color theme="0"/>
      </top>
      <bottom style="medium">
        <color theme="5" tint="-0.24993999302387238"/>
      </bottom>
    </border>
    <border>
      <left/>
      <right style="thin">
        <color theme="0" tint="-0.3499799966812134"/>
      </right>
      <top style="medium">
        <color theme="0"/>
      </top>
      <bottom style="medium">
        <color theme="5" tint="-0.24993999302387238"/>
      </bottom>
    </border>
    <border>
      <left style="thin">
        <color theme="0" tint="-0.3499799966812134"/>
      </left>
      <right style="thin">
        <color theme="0" tint="-0.3499799966812134"/>
      </right>
      <top style="medium">
        <color theme="0"/>
      </top>
      <bottom style="medium">
        <color theme="5" tint="-0.24993999302387238"/>
      </bottom>
    </border>
    <border>
      <left style="thin">
        <color theme="0" tint="-0.3499799966812134"/>
      </left>
      <right style="medium">
        <color theme="5" tint="-0.24993999302387238"/>
      </right>
      <top style="medium">
        <color theme="0"/>
      </top>
      <bottom style="medium">
        <color theme="5" tint="-0.24993999302387238"/>
      </bottom>
    </border>
    <border>
      <left style="thin">
        <color theme="0" tint="-0.3499799966812134"/>
      </left>
      <right style="medium">
        <color theme="5" tint="-0.24993999302387238"/>
      </right>
      <top style="medium">
        <color theme="5" tint="-0.24993999302387238"/>
      </top>
      <bottom style="thin">
        <color theme="0" tint="-0.3499799966812134"/>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82">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6" fillId="0" borderId="0" xfId="0" applyFont="1" applyAlignment="1">
      <alignment/>
    </xf>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20" fillId="36" borderId="11"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0" fillId="0" borderId="0" xfId="0" applyFont="1" applyAlignment="1">
      <alignment/>
    </xf>
    <xf numFmtId="0" fontId="15" fillId="0" borderId="0" xfId="0" applyFont="1" applyAlignment="1" applyProtection="1">
      <alignment horizontal="center"/>
      <protection/>
    </xf>
    <xf numFmtId="0" fontId="0" fillId="0" borderId="0" xfId="0" applyAlignment="1" applyProtection="1">
      <alignment horizontal="center"/>
      <protection/>
    </xf>
    <xf numFmtId="2" fontId="15"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4" borderId="14"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17" fontId="0" fillId="0" borderId="0" xfId="0" applyNumberFormat="1" applyAlignment="1" applyProtection="1">
      <alignment/>
      <protection locked="0"/>
    </xf>
    <xf numFmtId="0" fontId="21" fillId="0" borderId="0" xfId="0" applyNumberFormat="1" applyFont="1" applyAlignment="1" applyProtection="1">
      <alignment horizontal="center"/>
      <protection/>
    </xf>
    <xf numFmtId="0" fontId="21" fillId="0" borderId="0" xfId="0" applyNumberFormat="1" applyFont="1" applyFill="1" applyAlignment="1" applyProtection="1">
      <alignment horizontal="center"/>
      <protection/>
    </xf>
    <xf numFmtId="2"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0" fontId="23" fillId="0" borderId="0" xfId="0" applyNumberFormat="1" applyFont="1" applyFill="1" applyAlignment="1" applyProtection="1">
      <alignment horizontal="center"/>
      <protection/>
    </xf>
    <xf numFmtId="0" fontId="23" fillId="0" borderId="0" xfId="0" applyNumberFormat="1" applyFont="1" applyAlignment="1" applyProtection="1">
      <alignment horizontal="center"/>
      <protection/>
    </xf>
    <xf numFmtId="0" fontId="4" fillId="36" borderId="15"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5" fillId="36" borderId="15" xfId="0" applyFont="1" applyFill="1" applyBorder="1" applyAlignment="1" applyProtection="1">
      <alignment horizontal="center"/>
      <protection/>
    </xf>
    <xf numFmtId="0" fontId="7" fillId="36" borderId="16" xfId="0" applyFont="1" applyFill="1" applyBorder="1" applyAlignment="1" applyProtection="1">
      <alignment horizontal="center" wrapText="1"/>
      <protection/>
    </xf>
    <xf numFmtId="0" fontId="10" fillId="36" borderId="16" xfId="0" applyFont="1" applyFill="1" applyBorder="1" applyAlignment="1" applyProtection="1">
      <alignment horizontal="center" wrapText="1"/>
      <protection/>
    </xf>
    <xf numFmtId="0" fontId="11" fillId="36" borderId="16" xfId="0" applyFont="1" applyFill="1" applyBorder="1" applyAlignment="1" applyProtection="1">
      <alignment horizontal="center" wrapText="1"/>
      <protection/>
    </xf>
    <xf numFmtId="0" fontId="7" fillId="36" borderId="16" xfId="0" applyFont="1" applyFill="1" applyBorder="1" applyAlignment="1" applyProtection="1">
      <alignment horizontal="center" vertical="center" wrapText="1"/>
      <protection/>
    </xf>
    <xf numFmtId="0" fontId="7" fillId="36" borderId="17" xfId="0" applyFont="1" applyFill="1" applyBorder="1" applyAlignment="1" applyProtection="1">
      <alignment horizontal="center" vertical="center" wrapText="1"/>
      <protection/>
    </xf>
    <xf numFmtId="2" fontId="12" fillId="36" borderId="11" xfId="0" applyNumberFormat="1" applyFont="1" applyFill="1" applyBorder="1" applyAlignment="1" applyProtection="1">
      <alignment horizontal="center"/>
      <protection/>
    </xf>
    <xf numFmtId="2" fontId="12" fillId="36" borderId="12" xfId="0" applyNumberFormat="1" applyFont="1" applyFill="1" applyBorder="1" applyAlignment="1" applyProtection="1">
      <alignment horizontal="center"/>
      <protection/>
    </xf>
    <xf numFmtId="2" fontId="13" fillId="37" borderId="18" xfId="0" applyNumberFormat="1" applyFont="1" applyFill="1" applyBorder="1" applyAlignment="1" applyProtection="1">
      <alignment horizontal="center"/>
      <protection/>
    </xf>
    <xf numFmtId="0" fontId="6" fillId="36" borderId="19" xfId="0" applyFont="1" applyFill="1" applyBorder="1" applyAlignment="1" applyProtection="1">
      <alignment horizontal="center"/>
      <protection locked="0"/>
    </xf>
    <xf numFmtId="0" fontId="2" fillId="36" borderId="20" xfId="0" applyFont="1" applyFill="1" applyBorder="1" applyAlignment="1" applyProtection="1">
      <alignment/>
      <protection/>
    </xf>
    <xf numFmtId="0" fontId="3" fillId="36" borderId="15" xfId="0" applyFont="1" applyFill="1" applyBorder="1" applyAlignment="1" applyProtection="1">
      <alignment horizontal="center"/>
      <protection/>
    </xf>
    <xf numFmtId="0" fontId="7" fillId="36" borderId="21" xfId="0" applyFont="1" applyFill="1" applyBorder="1" applyAlignment="1" applyProtection="1">
      <alignment horizontal="left"/>
      <protection/>
    </xf>
    <xf numFmtId="0" fontId="3" fillId="36" borderId="16" xfId="0" applyFont="1" applyFill="1" applyBorder="1" applyAlignment="1" applyProtection="1">
      <alignment horizontal="center"/>
      <protection/>
    </xf>
    <xf numFmtId="0" fontId="7" fillId="36" borderId="16" xfId="0" applyFont="1" applyFill="1" applyBorder="1" applyAlignment="1" applyProtection="1">
      <alignment horizontal="center"/>
      <protection/>
    </xf>
    <xf numFmtId="0" fontId="0" fillId="36" borderId="22" xfId="0" applyFont="1" applyFill="1" applyBorder="1" applyAlignment="1" applyProtection="1">
      <alignment horizontal="center"/>
      <protection/>
    </xf>
    <xf numFmtId="0" fontId="20" fillId="36" borderId="12" xfId="0" applyFont="1" applyFill="1" applyBorder="1" applyAlignment="1" applyProtection="1">
      <alignment horizontal="center"/>
      <protection/>
    </xf>
    <xf numFmtId="0" fontId="0" fillId="36" borderId="23" xfId="0" applyFont="1" applyFill="1" applyBorder="1" applyAlignment="1" applyProtection="1">
      <alignment horizontal="center"/>
      <protection/>
    </xf>
    <xf numFmtId="2" fontId="0" fillId="0" borderId="0" xfId="0" applyNumberFormat="1" applyAlignment="1" applyProtection="1">
      <alignment/>
      <protection/>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38" borderId="24" xfId="0" applyFont="1" applyFill="1" applyBorder="1" applyAlignment="1" applyProtection="1">
      <alignment horizontal="center"/>
      <protection/>
    </xf>
    <xf numFmtId="0" fontId="15" fillId="38" borderId="25" xfId="0" applyFont="1" applyFill="1" applyBorder="1" applyAlignment="1" applyProtection="1">
      <alignment horizontal="center"/>
      <protection/>
    </xf>
    <xf numFmtId="0" fontId="8" fillId="38" borderId="11" xfId="0" applyFont="1" applyFill="1" applyBorder="1" applyAlignment="1" applyProtection="1">
      <alignment horizontal="center"/>
      <protection/>
    </xf>
    <xf numFmtId="0" fontId="15" fillId="39" borderId="26" xfId="0" applyFont="1" applyFill="1" applyBorder="1" applyAlignment="1" applyProtection="1">
      <alignment horizontal="center"/>
      <protection/>
    </xf>
    <xf numFmtId="0" fontId="15" fillId="39" borderId="27" xfId="0" applyFont="1" applyFill="1" applyBorder="1" applyAlignment="1" applyProtection="1">
      <alignment horizontal="center"/>
      <protection/>
    </xf>
    <xf numFmtId="0" fontId="9" fillId="39" borderId="11" xfId="0" applyFont="1" applyFill="1" applyBorder="1" applyAlignment="1" applyProtection="1">
      <alignment horizontal="center"/>
      <protection/>
    </xf>
    <xf numFmtId="0" fontId="15" fillId="35" borderId="26" xfId="0" applyFont="1" applyFill="1" applyBorder="1" applyAlignment="1" applyProtection="1">
      <alignment horizontal="center"/>
      <protection/>
    </xf>
    <xf numFmtId="0" fontId="15" fillId="35" borderId="27" xfId="0" applyFont="1" applyFill="1" applyBorder="1" applyAlignment="1" applyProtection="1">
      <alignment horizontal="center"/>
      <protection/>
    </xf>
    <xf numFmtId="0" fontId="8" fillId="35" borderId="11" xfId="0" applyFont="1" applyFill="1" applyBorder="1" applyAlignment="1" applyProtection="1">
      <alignment horizontal="center"/>
      <protection/>
    </xf>
    <xf numFmtId="0" fontId="15"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19" fillId="0" borderId="0" xfId="0" applyFont="1" applyAlignment="1">
      <alignment wrapText="1"/>
    </xf>
    <xf numFmtId="0" fontId="25" fillId="0" borderId="0" xfId="0" applyFont="1" applyAlignment="1">
      <alignment vertical="center" wrapText="1"/>
    </xf>
    <xf numFmtId="0" fontId="19" fillId="0" borderId="28" xfId="0" applyFont="1" applyBorder="1" applyAlignment="1" applyProtection="1">
      <alignment/>
      <protection/>
    </xf>
    <xf numFmtId="0" fontId="19" fillId="0" borderId="29" xfId="0" applyFont="1" applyBorder="1" applyAlignment="1" applyProtection="1">
      <alignment/>
      <protection/>
    </xf>
    <xf numFmtId="0" fontId="0" fillId="0" borderId="30" xfId="0" applyBorder="1" applyAlignment="1" applyProtection="1">
      <alignment/>
      <protection locked="0"/>
    </xf>
    <xf numFmtId="0" fontId="0" fillId="0" borderId="31" xfId="0" applyBorder="1" applyAlignment="1" applyProtection="1">
      <alignment/>
      <protection locked="0"/>
    </xf>
    <xf numFmtId="17" fontId="0" fillId="0" borderId="30" xfId="0" applyNumberFormat="1"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15" fillId="40" borderId="26" xfId="0" applyFont="1" applyFill="1" applyBorder="1" applyAlignment="1" applyProtection="1">
      <alignment horizontal="center"/>
      <protection/>
    </xf>
    <xf numFmtId="0" fontId="15" fillId="40" borderId="27" xfId="0" applyFont="1" applyFill="1" applyBorder="1" applyAlignment="1" applyProtection="1">
      <alignment horizontal="center"/>
      <protection/>
    </xf>
    <xf numFmtId="0" fontId="8" fillId="40" borderId="11" xfId="0" applyFont="1" applyFill="1" applyBorder="1" applyAlignment="1" applyProtection="1">
      <alignment horizontal="center"/>
      <protection/>
    </xf>
    <xf numFmtId="0" fontId="0" fillId="0" borderId="34" xfId="0" applyBorder="1" applyAlignment="1" applyProtection="1">
      <alignment/>
      <protection/>
    </xf>
    <xf numFmtId="0" fontId="0" fillId="0" borderId="34" xfId="0" applyBorder="1" applyAlignment="1">
      <alignment/>
    </xf>
    <xf numFmtId="2" fontId="0" fillId="0" borderId="34" xfId="0" applyNumberFormat="1" applyBorder="1" applyAlignment="1" applyProtection="1">
      <alignment horizontal="center"/>
      <protection locked="0"/>
    </xf>
    <xf numFmtId="0" fontId="0" fillId="0" borderId="35" xfId="0" applyBorder="1" applyAlignment="1" applyProtection="1">
      <alignment/>
      <protection/>
    </xf>
    <xf numFmtId="0" fontId="32" fillId="36" borderId="36" xfId="0" applyFont="1" applyFill="1" applyBorder="1" applyAlignment="1" applyProtection="1">
      <alignment horizontal="center"/>
      <protection locked="0"/>
    </xf>
    <xf numFmtId="0" fontId="35" fillId="36" borderId="36" xfId="0" applyFont="1" applyFill="1" applyBorder="1" applyAlignment="1" applyProtection="1">
      <alignment horizontal="center" vertical="center" wrapText="1"/>
      <protection/>
    </xf>
    <xf numFmtId="2" fontId="36" fillId="37" borderId="36" xfId="0" applyNumberFormat="1" applyFont="1" applyFill="1" applyBorder="1" applyAlignment="1" applyProtection="1">
      <alignment horizontal="center"/>
      <protection/>
    </xf>
    <xf numFmtId="0" fontId="0" fillId="0" borderId="36" xfId="0" applyBorder="1" applyAlignment="1">
      <alignment/>
    </xf>
    <xf numFmtId="0" fontId="0" fillId="0" borderId="37" xfId="0" applyBorder="1" applyAlignment="1" applyProtection="1">
      <alignment/>
      <protection/>
    </xf>
    <xf numFmtId="0" fontId="0" fillId="0" borderId="38" xfId="0" applyBorder="1" applyAlignment="1">
      <alignment/>
    </xf>
    <xf numFmtId="2" fontId="0" fillId="0" borderId="38" xfId="0" applyNumberFormat="1" applyBorder="1" applyAlignment="1" applyProtection="1">
      <alignment horizontal="center"/>
      <protection locked="0"/>
    </xf>
    <xf numFmtId="0" fontId="32" fillId="36" borderId="39" xfId="0" applyFont="1" applyFill="1" applyBorder="1" applyAlignment="1" applyProtection="1">
      <alignment horizontal="center" vertical="center"/>
      <protection/>
    </xf>
    <xf numFmtId="0" fontId="36" fillId="36" borderId="40" xfId="0" applyFont="1" applyFill="1" applyBorder="1" applyAlignment="1" applyProtection="1">
      <alignment horizontal="center" vertical="center"/>
      <protection/>
    </xf>
    <xf numFmtId="0" fontId="32" fillId="38" borderId="40" xfId="0" applyFont="1" applyFill="1" applyBorder="1" applyAlignment="1" applyProtection="1">
      <alignment horizontal="center" vertical="center"/>
      <protection/>
    </xf>
    <xf numFmtId="0" fontId="32" fillId="39" borderId="40" xfId="0" applyFont="1" applyFill="1" applyBorder="1" applyAlignment="1" applyProtection="1">
      <alignment horizontal="center" vertical="center"/>
      <protection/>
    </xf>
    <xf numFmtId="0" fontId="76" fillId="41" borderId="40" xfId="0" applyFont="1" applyFill="1" applyBorder="1" applyAlignment="1" applyProtection="1">
      <alignment horizontal="center" vertical="center"/>
      <protection/>
    </xf>
    <xf numFmtId="0" fontId="31" fillId="40" borderId="40" xfId="0" applyFont="1" applyFill="1" applyBorder="1" applyAlignment="1" applyProtection="1">
      <alignment horizontal="right" vertical="center"/>
      <protection/>
    </xf>
    <xf numFmtId="0" fontId="31" fillId="40" borderId="40" xfId="0" applyFont="1" applyFill="1" applyBorder="1" applyAlignment="1" applyProtection="1">
      <alignment horizontal="left" vertical="center"/>
      <protection/>
    </xf>
    <xf numFmtId="0" fontId="38" fillId="36" borderId="40" xfId="0" applyFont="1" applyFill="1" applyBorder="1" applyAlignment="1" applyProtection="1">
      <alignment horizontal="center" vertical="center"/>
      <protection/>
    </xf>
    <xf numFmtId="0" fontId="38" fillId="0" borderId="40" xfId="0" applyFont="1" applyFill="1" applyBorder="1" applyAlignment="1" applyProtection="1">
      <alignment horizontal="center" vertical="center"/>
      <protection/>
    </xf>
    <xf numFmtId="0" fontId="35" fillId="36" borderId="41" xfId="0" applyFont="1" applyFill="1" applyBorder="1" applyAlignment="1" applyProtection="1">
      <alignment horizontal="center" vertical="center"/>
      <protection/>
    </xf>
    <xf numFmtId="0" fontId="36" fillId="36" borderId="42" xfId="0" applyFont="1" applyFill="1" applyBorder="1" applyAlignment="1" applyProtection="1">
      <alignment horizontal="center" vertical="center"/>
      <protection/>
    </xf>
    <xf numFmtId="0" fontId="35" fillId="36" borderId="42" xfId="0" applyFont="1" applyFill="1" applyBorder="1" applyAlignment="1" applyProtection="1">
      <alignment horizontal="center" vertical="center"/>
      <protection/>
    </xf>
    <xf numFmtId="0" fontId="32" fillId="38" borderId="42" xfId="0" applyFont="1" applyFill="1" applyBorder="1" applyAlignment="1" applyProtection="1">
      <alignment horizontal="center" vertical="center"/>
      <protection/>
    </xf>
    <xf numFmtId="0" fontId="33" fillId="39" borderId="42" xfId="0" applyFont="1" applyFill="1" applyBorder="1" applyAlignment="1" applyProtection="1">
      <alignment horizontal="center" vertical="center"/>
      <protection/>
    </xf>
    <xf numFmtId="0" fontId="76" fillId="41" borderId="42" xfId="0" applyFont="1" applyFill="1" applyBorder="1" applyAlignment="1" applyProtection="1">
      <alignment horizontal="center" vertical="center"/>
      <protection/>
    </xf>
    <xf numFmtId="0" fontId="32" fillId="40" borderId="42" xfId="0" applyFont="1" applyFill="1" applyBorder="1" applyAlignment="1" applyProtection="1">
      <alignment horizontal="center" vertical="center"/>
      <protection/>
    </xf>
    <xf numFmtId="0" fontId="35" fillId="36" borderId="42" xfId="0" applyFont="1" applyFill="1" applyBorder="1" applyAlignment="1" applyProtection="1">
      <alignment horizontal="center" vertical="center" wrapText="1"/>
      <protection/>
    </xf>
    <xf numFmtId="0" fontId="40" fillId="36" borderId="42" xfId="0" applyFont="1" applyFill="1" applyBorder="1" applyAlignment="1" applyProtection="1">
      <alignment horizontal="center" vertical="center" wrapText="1"/>
      <protection/>
    </xf>
    <xf numFmtId="0" fontId="40" fillId="36" borderId="43" xfId="0" applyFont="1" applyFill="1" applyBorder="1" applyAlignment="1" applyProtection="1">
      <alignment horizontal="center" vertical="center" wrapText="1"/>
      <protection/>
    </xf>
    <xf numFmtId="0" fontId="77" fillId="42" borderId="41" xfId="0" applyFont="1" applyFill="1" applyBorder="1" applyAlignment="1" applyProtection="1">
      <alignment horizontal="center" vertical="center"/>
      <protection/>
    </xf>
    <xf numFmtId="0" fontId="36" fillId="0" borderId="42" xfId="0" applyFont="1" applyBorder="1" applyAlignment="1">
      <alignment horizontal="left" vertical="center"/>
    </xf>
    <xf numFmtId="0" fontId="36" fillId="36" borderId="42" xfId="0" applyFont="1" applyFill="1" applyBorder="1" applyAlignment="1" applyProtection="1">
      <alignment horizontal="center" vertical="center"/>
      <protection locked="0"/>
    </xf>
    <xf numFmtId="2" fontId="36" fillId="0" borderId="42" xfId="0" applyNumberFormat="1" applyFont="1" applyBorder="1" applyAlignment="1" applyProtection="1">
      <alignment horizontal="center" vertical="center"/>
      <protection locked="0"/>
    </xf>
    <xf numFmtId="2" fontId="77" fillId="0" borderId="42" xfId="0" applyNumberFormat="1" applyFont="1" applyBorder="1" applyAlignment="1" applyProtection="1">
      <alignment horizontal="center" vertical="center"/>
      <protection locked="0"/>
    </xf>
    <xf numFmtId="2" fontId="35" fillId="36" borderId="42" xfId="0" applyNumberFormat="1" applyFont="1" applyFill="1" applyBorder="1" applyAlignment="1" applyProtection="1">
      <alignment horizontal="center" vertical="center"/>
      <protection/>
    </xf>
    <xf numFmtId="0" fontId="35" fillId="36" borderId="42" xfId="0" applyNumberFormat="1" applyFont="1" applyFill="1" applyBorder="1" applyAlignment="1" applyProtection="1">
      <alignment horizontal="center" vertical="center"/>
      <protection/>
    </xf>
    <xf numFmtId="2" fontId="34" fillId="36" borderId="42" xfId="0" applyNumberFormat="1" applyFont="1" applyFill="1" applyBorder="1" applyAlignment="1" applyProtection="1">
      <alignment horizontal="center" vertical="center"/>
      <protection/>
    </xf>
    <xf numFmtId="2" fontId="36" fillId="37" borderId="43" xfId="0" applyNumberFormat="1" applyFont="1" applyFill="1" applyBorder="1" applyAlignment="1" applyProtection="1">
      <alignment horizontal="center" vertical="center"/>
      <protection/>
    </xf>
    <xf numFmtId="0" fontId="36" fillId="36" borderId="41" xfId="0" applyFont="1" applyFill="1" applyBorder="1" applyAlignment="1" applyProtection="1">
      <alignment horizontal="center" vertical="center"/>
      <protection/>
    </xf>
    <xf numFmtId="2" fontId="34" fillId="43" borderId="42" xfId="0" applyNumberFormat="1" applyFont="1" applyFill="1" applyBorder="1" applyAlignment="1" applyProtection="1">
      <alignment horizontal="center" vertical="center"/>
      <protection/>
    </xf>
    <xf numFmtId="0" fontId="77" fillId="36" borderId="42" xfId="0" applyNumberFormat="1" applyFont="1" applyFill="1" applyBorder="1" applyAlignment="1" applyProtection="1">
      <alignment horizontal="center" vertical="center"/>
      <protection/>
    </xf>
    <xf numFmtId="2" fontId="34" fillId="44" borderId="42" xfId="0" applyNumberFormat="1" applyFont="1" applyFill="1" applyBorder="1" applyAlignment="1" applyProtection="1">
      <alignment horizontal="center" vertical="center"/>
      <protection/>
    </xf>
    <xf numFmtId="2" fontId="34" fillId="45" borderId="42" xfId="0" applyNumberFormat="1" applyFont="1" applyFill="1" applyBorder="1" applyAlignment="1" applyProtection="1">
      <alignment horizontal="center" vertical="center"/>
      <protection/>
    </xf>
    <xf numFmtId="0" fontId="36" fillId="36" borderId="44" xfId="0" applyFont="1" applyFill="1" applyBorder="1" applyAlignment="1" applyProtection="1">
      <alignment horizontal="center" vertical="center"/>
      <protection/>
    </xf>
    <xf numFmtId="0" fontId="36" fillId="0" borderId="45" xfId="0" applyFont="1" applyBorder="1" applyAlignment="1">
      <alignment horizontal="left" vertical="center"/>
    </xf>
    <xf numFmtId="0" fontId="36" fillId="36" borderId="45" xfId="0" applyFont="1" applyFill="1" applyBorder="1" applyAlignment="1" applyProtection="1">
      <alignment horizontal="center" vertical="center"/>
      <protection locked="0"/>
    </xf>
    <xf numFmtId="2" fontId="36" fillId="0" borderId="45" xfId="0" applyNumberFormat="1" applyFont="1" applyBorder="1" applyAlignment="1" applyProtection="1">
      <alignment horizontal="center" vertical="center"/>
      <protection locked="0"/>
    </xf>
    <xf numFmtId="2" fontId="35" fillId="36" borderId="45" xfId="0" applyNumberFormat="1" applyFont="1" applyFill="1" applyBorder="1" applyAlignment="1" applyProtection="1">
      <alignment horizontal="center" vertical="center"/>
      <protection/>
    </xf>
    <xf numFmtId="0" fontId="35" fillId="36" borderId="45" xfId="0" applyNumberFormat="1" applyFont="1" applyFill="1" applyBorder="1" applyAlignment="1" applyProtection="1">
      <alignment horizontal="center" vertical="center"/>
      <protection/>
    </xf>
    <xf numFmtId="2" fontId="34" fillId="44" borderId="45" xfId="0" applyNumberFormat="1" applyFont="1" applyFill="1" applyBorder="1" applyAlignment="1" applyProtection="1">
      <alignment horizontal="center" vertical="center"/>
      <protection/>
    </xf>
    <xf numFmtId="2" fontId="36" fillId="37" borderId="46" xfId="0" applyNumberFormat="1" applyFont="1" applyFill="1" applyBorder="1" applyAlignment="1" applyProtection="1">
      <alignment horizontal="center" vertical="center"/>
      <protection/>
    </xf>
    <xf numFmtId="0" fontId="0" fillId="0" borderId="47" xfId="0" applyBorder="1" applyAlignment="1">
      <alignment/>
    </xf>
    <xf numFmtId="0" fontId="38" fillId="0" borderId="48" xfId="0" applyFont="1" applyBorder="1" applyAlignment="1">
      <alignment horizontal="center" vertical="center"/>
    </xf>
    <xf numFmtId="0" fontId="0" fillId="0" borderId="49" xfId="0" applyBorder="1" applyAlignment="1">
      <alignment/>
    </xf>
    <xf numFmtId="2" fontId="0" fillId="0" borderId="49" xfId="0" applyNumberFormat="1" applyBorder="1" applyAlignment="1" applyProtection="1">
      <alignment horizontal="center"/>
      <protection locked="0"/>
    </xf>
    <xf numFmtId="0" fontId="0" fillId="0" borderId="50" xfId="0" applyBorder="1" applyAlignment="1">
      <alignment/>
    </xf>
    <xf numFmtId="0" fontId="78" fillId="36" borderId="51" xfId="0" applyFont="1" applyFill="1" applyBorder="1" applyAlignment="1" applyProtection="1">
      <alignment horizontal="center" vertical="center"/>
      <protection/>
    </xf>
    <xf numFmtId="2" fontId="79" fillId="0" borderId="42" xfId="0" applyNumberFormat="1" applyFont="1" applyBorder="1" applyAlignment="1" applyProtection="1">
      <alignment horizontal="center" vertical="center"/>
      <protection locked="0"/>
    </xf>
    <xf numFmtId="2" fontId="77" fillId="36" borderId="42" xfId="0" applyNumberFormat="1" applyFont="1" applyFill="1" applyBorder="1" applyAlignment="1" applyProtection="1">
      <alignment horizontal="center" vertical="center"/>
      <protection/>
    </xf>
    <xf numFmtId="2" fontId="77" fillId="37" borderId="43" xfId="0" applyNumberFormat="1" applyFont="1" applyFill="1" applyBorder="1" applyAlignment="1" applyProtection="1">
      <alignment horizontal="center" vertical="center"/>
      <protection/>
    </xf>
    <xf numFmtId="0" fontId="26" fillId="0" borderId="0" xfId="0" applyFont="1" applyAlignment="1" applyProtection="1">
      <alignment horizontal="center"/>
      <protection/>
    </xf>
    <xf numFmtId="0" fontId="18" fillId="0" borderId="0" xfId="0" applyFont="1" applyAlignment="1" applyProtection="1">
      <alignment horizontal="center"/>
      <protection/>
    </xf>
    <xf numFmtId="0" fontId="15" fillId="40" borderId="14" xfId="0" applyFont="1" applyFill="1" applyBorder="1" applyAlignment="1" applyProtection="1">
      <alignment horizontal="center"/>
      <protection/>
    </xf>
    <xf numFmtId="0" fontId="15" fillId="35" borderId="52"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2" fontId="15" fillId="35" borderId="14" xfId="0" applyNumberFormat="1" applyFont="1" applyFill="1" applyBorder="1" applyAlignment="1" applyProtection="1">
      <alignment horizontal="center"/>
      <protection/>
    </xf>
    <xf numFmtId="2" fontId="15" fillId="37" borderId="52" xfId="0" applyNumberFormat="1" applyFont="1" applyFill="1" applyBorder="1" applyAlignment="1" applyProtection="1">
      <alignment horizontal="center"/>
      <protection/>
    </xf>
    <xf numFmtId="2" fontId="15" fillId="37" borderId="13" xfId="0" applyNumberFormat="1" applyFont="1" applyFill="1" applyBorder="1" applyAlignment="1" applyProtection="1">
      <alignment horizontal="center"/>
      <protection/>
    </xf>
    <xf numFmtId="2" fontId="15" fillId="0" borderId="0" xfId="0" applyNumberFormat="1" applyFont="1" applyAlignment="1" applyProtection="1">
      <alignment horizontal="center"/>
      <protection/>
    </xf>
    <xf numFmtId="0" fontId="15" fillId="33" borderId="14" xfId="0" applyFont="1" applyFill="1" applyBorder="1" applyAlignment="1" applyProtection="1">
      <alignment horizontal="center"/>
      <protection/>
    </xf>
    <xf numFmtId="0" fontId="15" fillId="34" borderId="52" xfId="0" applyFont="1" applyFill="1" applyBorder="1" applyAlignment="1" applyProtection="1">
      <alignment horizontal="center"/>
      <protection/>
    </xf>
    <xf numFmtId="0" fontId="15" fillId="34" borderId="13" xfId="0" applyFont="1" applyFill="1" applyBorder="1" applyAlignment="1" applyProtection="1">
      <alignment horizontal="center"/>
      <protection/>
    </xf>
    <xf numFmtId="0" fontId="15" fillId="34" borderId="14" xfId="0" applyFont="1" applyFill="1" applyBorder="1" applyAlignment="1" applyProtection="1">
      <alignment horizontal="center"/>
      <protection/>
    </xf>
    <xf numFmtId="0" fontId="15" fillId="0" borderId="0" xfId="0" applyFont="1" applyAlignment="1">
      <alignment horizontal="center" vertical="center"/>
    </xf>
    <xf numFmtId="0" fontId="15" fillId="46" borderId="52" xfId="0" applyFont="1" applyFill="1" applyBorder="1" applyAlignment="1" applyProtection="1">
      <alignment horizontal="center"/>
      <protection/>
    </xf>
    <xf numFmtId="0" fontId="15" fillId="46" borderId="13" xfId="0" applyFont="1" applyFill="1" applyBorder="1" applyAlignment="1" applyProtection="1">
      <alignment horizontal="center"/>
      <protection/>
    </xf>
    <xf numFmtId="0" fontId="22" fillId="47" borderId="0" xfId="0" applyFont="1" applyFill="1" applyAlignment="1">
      <alignment horizontal="center"/>
    </xf>
    <xf numFmtId="0" fontId="24" fillId="0" borderId="0" xfId="0" applyFont="1" applyAlignment="1">
      <alignment horizontal="center"/>
    </xf>
    <xf numFmtId="2" fontId="15" fillId="0" borderId="0" xfId="0" applyNumberFormat="1" applyFont="1" applyFill="1" applyBorder="1" applyAlignment="1">
      <alignment horizontal="center"/>
    </xf>
    <xf numFmtId="2" fontId="15" fillId="37" borderId="14" xfId="0" applyNumberFormat="1" applyFont="1" applyFill="1" applyBorder="1" applyAlignment="1">
      <alignment horizontal="center"/>
    </xf>
    <xf numFmtId="2" fontId="15" fillId="37" borderId="52" xfId="0" applyNumberFormat="1" applyFont="1" applyFill="1" applyBorder="1" applyAlignment="1">
      <alignment horizontal="center"/>
    </xf>
    <xf numFmtId="2" fontId="15" fillId="37" borderId="13"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8">
      <selection activeCell="A34" sqref="A34"/>
    </sheetView>
  </sheetViews>
  <sheetFormatPr defaultColWidth="9.140625" defaultRowHeight="12.75"/>
  <cols>
    <col min="1" max="1" width="128.421875" style="19" customWidth="1"/>
    <col min="2" max="16384" width="9.140625" style="19" customWidth="1"/>
  </cols>
  <sheetData>
    <row r="1" ht="22.5" customHeight="1">
      <c r="A1" s="81" t="s">
        <v>91</v>
      </c>
    </row>
    <row r="3" ht="12.75" customHeight="1">
      <c r="A3" s="82" t="s">
        <v>39</v>
      </c>
    </row>
    <row r="4" ht="38.25">
      <c r="A4" s="82" t="s">
        <v>93</v>
      </c>
    </row>
    <row r="5" ht="12.75" customHeight="1">
      <c r="A5" s="82" t="s">
        <v>39</v>
      </c>
    </row>
    <row r="6" ht="12.75">
      <c r="A6" s="83" t="s">
        <v>86</v>
      </c>
    </row>
    <row r="7" ht="12.75">
      <c r="A7" s="83"/>
    </row>
    <row r="8" ht="12.75">
      <c r="A8" s="84" t="s">
        <v>75</v>
      </c>
    </row>
    <row r="9" ht="25.5">
      <c r="A9" s="84" t="s">
        <v>90</v>
      </c>
    </row>
    <row r="10" ht="25.5">
      <c r="A10" s="84" t="s">
        <v>76</v>
      </c>
    </row>
    <row r="11" ht="25.5">
      <c r="A11" s="84" t="s">
        <v>87</v>
      </c>
    </row>
    <row r="12" ht="12.75">
      <c r="A12" s="84" t="s">
        <v>88</v>
      </c>
    </row>
    <row r="13" ht="12.75">
      <c r="A13" s="84"/>
    </row>
    <row r="14" ht="12.75">
      <c r="A14" s="83" t="s">
        <v>94</v>
      </c>
    </row>
    <row r="15" ht="12.75">
      <c r="A15" s="83"/>
    </row>
    <row r="16" ht="12.75">
      <c r="A16" s="82" t="s">
        <v>40</v>
      </c>
    </row>
    <row r="17" ht="12.75">
      <c r="A17" s="82" t="s">
        <v>70</v>
      </c>
    </row>
    <row r="18" ht="12.75">
      <c r="A18" s="82" t="s">
        <v>69</v>
      </c>
    </row>
    <row r="19" ht="12.75">
      <c r="A19" s="84"/>
    </row>
    <row r="20" ht="12.75" customHeight="1">
      <c r="A20" s="80" t="s">
        <v>89</v>
      </c>
    </row>
    <row r="21" ht="12.75">
      <c r="A21" s="82"/>
    </row>
    <row r="22" ht="12.75" customHeight="1">
      <c r="A22" s="82" t="s">
        <v>95</v>
      </c>
    </row>
    <row r="23" ht="29.25" customHeight="1">
      <c r="A23" s="82" t="s">
        <v>96</v>
      </c>
    </row>
    <row r="24" ht="25.5" customHeight="1">
      <c r="A24" s="82" t="s">
        <v>106</v>
      </c>
    </row>
    <row r="25" ht="25.5" customHeight="1">
      <c r="A25" s="82" t="s">
        <v>71</v>
      </c>
    </row>
    <row r="26" ht="25.5" customHeight="1">
      <c r="A26" s="82" t="s">
        <v>63</v>
      </c>
    </row>
    <row r="27" ht="38.25">
      <c r="A27" s="82" t="s">
        <v>97</v>
      </c>
    </row>
    <row r="28" ht="12.75" customHeight="1">
      <c r="A28" s="82" t="s">
        <v>73</v>
      </c>
    </row>
    <row r="29" ht="12.75">
      <c r="A29" s="82"/>
    </row>
    <row r="30" ht="12.75" customHeight="1">
      <c r="A30" s="80" t="s">
        <v>41</v>
      </c>
    </row>
    <row r="31" ht="12.75">
      <c r="A31" s="82"/>
    </row>
    <row r="32" ht="25.5" customHeight="1">
      <c r="A32" s="82" t="s">
        <v>42</v>
      </c>
    </row>
    <row r="33" ht="25.5" customHeight="1">
      <c r="A33" s="82" t="s">
        <v>101</v>
      </c>
    </row>
    <row r="34" ht="12.75" customHeight="1">
      <c r="A34" s="82" t="s">
        <v>43</v>
      </c>
    </row>
    <row r="35" ht="60.75" customHeight="1">
      <c r="A35" s="82" t="s">
        <v>102</v>
      </c>
    </row>
    <row r="36" ht="25.5" customHeight="1">
      <c r="A36" s="82" t="s">
        <v>44</v>
      </c>
    </row>
    <row r="37" ht="12.75">
      <c r="A37" s="82"/>
    </row>
    <row r="38" ht="12.75" customHeight="1">
      <c r="A38" s="80" t="s">
        <v>72</v>
      </c>
    </row>
    <row r="39" ht="12.75">
      <c r="A39" s="82"/>
    </row>
    <row r="40" ht="38.25" customHeight="1">
      <c r="A40" s="82" t="s">
        <v>98</v>
      </c>
    </row>
    <row r="41" ht="12.75" customHeight="1">
      <c r="A41" s="82" t="s">
        <v>74</v>
      </c>
    </row>
    <row r="42" ht="36.75" customHeight="1">
      <c r="A42" s="82" t="s">
        <v>99</v>
      </c>
    </row>
    <row r="43" ht="12.75" customHeight="1">
      <c r="A43" s="82" t="s">
        <v>45</v>
      </c>
    </row>
    <row r="44" ht="12.75" customHeight="1">
      <c r="A44" s="82" t="s">
        <v>100</v>
      </c>
    </row>
    <row r="45" ht="25.5" customHeight="1">
      <c r="A45" s="82" t="s">
        <v>64</v>
      </c>
    </row>
    <row r="46" ht="39" customHeight="1">
      <c r="A46" s="82" t="s">
        <v>46</v>
      </c>
    </row>
    <row r="47" ht="12.75">
      <c r="A47" s="82"/>
    </row>
    <row r="48" ht="12.75" customHeight="1">
      <c r="A48" s="80" t="s">
        <v>47</v>
      </c>
    </row>
    <row r="49" ht="12.75">
      <c r="A49" s="82"/>
    </row>
    <row r="50" ht="15.75" customHeight="1">
      <c r="A50" s="82" t="s">
        <v>104</v>
      </c>
    </row>
    <row r="51" ht="12.75">
      <c r="A51" s="82" t="s">
        <v>105</v>
      </c>
    </row>
    <row r="52" ht="25.5">
      <c r="A52" s="82" t="s">
        <v>103</v>
      </c>
    </row>
    <row r="53" ht="12.75">
      <c r="A53" s="82"/>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dimension ref="A1:AK150"/>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15.140625" style="30" bestFit="1" customWidth="1"/>
    <col min="4" max="5" width="7.57421875" style="32" customWidth="1"/>
    <col min="6" max="6" width="1.421875" style="32" customWidth="1"/>
    <col min="7" max="7" width="15.140625" style="30" bestFit="1" customWidth="1"/>
    <col min="8" max="9" width="7.57421875" style="32" customWidth="1"/>
    <col min="10" max="10" width="1.421875" style="30" customWidth="1"/>
    <col min="11" max="11" width="15.140625" style="30" bestFit="1" customWidth="1"/>
    <col min="12" max="13" width="7.57421875" style="32" customWidth="1"/>
    <col min="14" max="14" width="1.421875" style="30" customWidth="1"/>
    <col min="15" max="15" width="15.140625" style="30" bestFit="1" customWidth="1"/>
    <col min="16" max="17" width="7.57421875" style="32" customWidth="1"/>
    <col min="18" max="18" width="18.57421875" style="30" customWidth="1"/>
    <col min="19" max="19" width="15.421875" style="14" customWidth="1"/>
    <col min="20" max="16384" width="9.140625" style="14" customWidth="1"/>
  </cols>
  <sheetData>
    <row r="1" spans="1:8" ht="12.75">
      <c r="A1" s="29" t="s">
        <v>24</v>
      </c>
      <c r="D1" s="166" t="s">
        <v>28</v>
      </c>
      <c r="E1" s="166"/>
      <c r="F1" s="31"/>
      <c r="G1" s="166" t="s">
        <v>29</v>
      </c>
      <c r="H1" s="166"/>
    </row>
    <row r="2" spans="4:18" ht="12.75">
      <c r="D2" s="31" t="s">
        <v>30</v>
      </c>
      <c r="E2" s="31" t="s">
        <v>31</v>
      </c>
      <c r="F2" s="31"/>
      <c r="G2" s="31" t="s">
        <v>30</v>
      </c>
      <c r="H2" s="31" t="s">
        <v>31</v>
      </c>
      <c r="R2"/>
    </row>
    <row r="3" spans="4:8" ht="12.75">
      <c r="D3" s="11">
        <v>2</v>
      </c>
      <c r="E3" s="11">
        <v>50</v>
      </c>
      <c r="G3" s="11">
        <v>1</v>
      </c>
      <c r="H3" s="11">
        <v>25</v>
      </c>
    </row>
    <row r="4" spans="2:17" ht="18" customHeight="1">
      <c r="B4" s="33">
        <v>18</v>
      </c>
      <c r="C4" s="33" t="s">
        <v>51</v>
      </c>
      <c r="D4" s="42"/>
      <c r="E4" s="43"/>
      <c r="F4" s="44"/>
      <c r="G4" s="42"/>
      <c r="H4" s="44"/>
      <c r="I4" s="42"/>
      <c r="J4" s="45"/>
      <c r="K4" s="42"/>
      <c r="L4" s="44"/>
      <c r="M4" s="42"/>
      <c r="N4" s="45"/>
      <c r="O4" s="42"/>
      <c r="P4" s="44"/>
      <c r="Q4" s="42"/>
    </row>
    <row r="5" spans="1:18" ht="12.75">
      <c r="A5" s="29" t="s">
        <v>27</v>
      </c>
      <c r="B5" s="29" t="s">
        <v>20</v>
      </c>
      <c r="C5" s="167"/>
      <c r="D5" s="168"/>
      <c r="E5" s="169"/>
      <c r="G5" s="170"/>
      <c r="H5" s="168"/>
      <c r="I5" s="169"/>
      <c r="K5" s="163"/>
      <c r="L5" s="164"/>
      <c r="M5" s="165"/>
      <c r="O5" s="160" t="s">
        <v>19</v>
      </c>
      <c r="P5" s="161"/>
      <c r="Q5" s="162"/>
      <c r="R5" s="29" t="s">
        <v>85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116</v>
      </c>
      <c r="D7" s="11">
        <v>20.15</v>
      </c>
      <c r="E7" s="11">
        <v>7.17</v>
      </c>
      <c r="F7" s="13"/>
      <c r="G7" t="s">
        <v>125</v>
      </c>
      <c r="H7" s="11">
        <v>26.35</v>
      </c>
      <c r="I7" s="11">
        <v>5.88</v>
      </c>
      <c r="J7" s="22"/>
      <c r="K7" t="s">
        <v>111</v>
      </c>
      <c r="L7" s="11">
        <v>26.05</v>
      </c>
      <c r="M7" s="11">
        <v>5.87</v>
      </c>
      <c r="N7" s="22"/>
      <c r="O7" t="s">
        <v>128</v>
      </c>
      <c r="P7" s="11">
        <v>16.35</v>
      </c>
      <c r="Q7" s="11">
        <v>7.9</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128</v>
      </c>
      <c r="D8" s="11">
        <v>18</v>
      </c>
      <c r="E8" s="11">
        <v>7.48</v>
      </c>
      <c r="F8" s="13"/>
      <c r="G8" t="s">
        <v>116</v>
      </c>
      <c r="H8" s="11">
        <v>21.5</v>
      </c>
      <c r="I8" s="11">
        <v>6.94</v>
      </c>
      <c r="J8" s="22"/>
      <c r="K8" t="s">
        <v>125</v>
      </c>
      <c r="L8" s="11">
        <v>25.2</v>
      </c>
      <c r="M8" s="11">
        <v>5.93</v>
      </c>
      <c r="N8" s="22"/>
      <c r="O8" t="s">
        <v>111</v>
      </c>
      <c r="P8" s="11">
        <v>27.65</v>
      </c>
      <c r="Q8" s="11">
        <v>5.88</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117</v>
      </c>
      <c r="D9" s="11">
        <v>20.05</v>
      </c>
      <c r="E9" s="11">
        <v>6.66</v>
      </c>
      <c r="F9" s="13"/>
      <c r="G9" t="s">
        <v>127</v>
      </c>
      <c r="H9" s="11">
        <v>17.05</v>
      </c>
      <c r="I9" s="11">
        <v>8.3</v>
      </c>
      <c r="J9" s="22"/>
      <c r="K9" t="s">
        <v>122</v>
      </c>
      <c r="L9" s="11">
        <v>22.35</v>
      </c>
      <c r="M9" s="11">
        <v>6.91</v>
      </c>
      <c r="N9" s="22"/>
      <c r="O9" t="s">
        <v>121</v>
      </c>
      <c r="P9" s="11">
        <v>21.25</v>
      </c>
      <c r="Q9" s="11">
        <v>6.91</v>
      </c>
      <c r="R9" s="17">
        <f t="shared" si="1"/>
      </c>
      <c r="S9" s="20"/>
      <c r="T9" s="20"/>
      <c r="U9" s="20"/>
      <c r="V9" s="20"/>
      <c r="W9" s="20"/>
      <c r="X9" s="20"/>
      <c r="Y9" s="20"/>
      <c r="Z9" s="20"/>
      <c r="AA9" s="20"/>
      <c r="AB9" s="20"/>
      <c r="AC9" s="20"/>
      <c r="AD9" s="20"/>
      <c r="AE9" s="20"/>
    </row>
    <row r="10" spans="1:31" ht="12.75">
      <c r="A10" s="3" t="str">
        <f t="shared" si="0"/>
        <v>OK</v>
      </c>
      <c r="B10" s="21">
        <v>4</v>
      </c>
      <c r="C10" t="s">
        <v>121</v>
      </c>
      <c r="D10" s="11">
        <v>22.8</v>
      </c>
      <c r="E10" s="11">
        <v>7.29</v>
      </c>
      <c r="F10" s="13"/>
      <c r="G10" t="s">
        <v>117</v>
      </c>
      <c r="H10" s="11">
        <v>18.3</v>
      </c>
      <c r="I10" s="11">
        <v>7.75</v>
      </c>
      <c r="J10" s="22"/>
      <c r="K10" t="s">
        <v>127</v>
      </c>
      <c r="L10" s="11">
        <v>16.45</v>
      </c>
      <c r="M10" s="11">
        <v>8.15</v>
      </c>
      <c r="N10" s="22"/>
      <c r="O10" t="s">
        <v>122</v>
      </c>
      <c r="P10" s="11">
        <v>21.35</v>
      </c>
      <c r="Q10" s="11">
        <v>7.08</v>
      </c>
      <c r="R10" s="17">
        <f t="shared" si="1"/>
      </c>
      <c r="S10" s="20"/>
      <c r="T10" s="20"/>
      <c r="U10" s="20"/>
      <c r="V10" s="20"/>
      <c r="W10" s="20"/>
      <c r="X10" s="20"/>
      <c r="Y10" s="20"/>
      <c r="Z10" s="20"/>
      <c r="AA10" s="20"/>
      <c r="AB10" s="20"/>
      <c r="AC10" s="20"/>
      <c r="AD10" s="20"/>
      <c r="AE10" s="20"/>
    </row>
    <row r="11" spans="1:37" ht="12.75">
      <c r="A11" s="3" t="str">
        <f t="shared" si="0"/>
        <v>OK</v>
      </c>
      <c r="B11" s="21">
        <v>5</v>
      </c>
      <c r="C11" t="s">
        <v>112</v>
      </c>
      <c r="D11" s="11">
        <v>22.25</v>
      </c>
      <c r="E11" s="11">
        <v>7.28</v>
      </c>
      <c r="F11" s="13"/>
      <c r="G11" t="s">
        <v>124</v>
      </c>
      <c r="H11" s="11">
        <v>20.7</v>
      </c>
      <c r="I11" s="11">
        <v>6.59</v>
      </c>
      <c r="J11" s="22"/>
      <c r="K11" t="s">
        <v>113</v>
      </c>
      <c r="L11" s="11">
        <v>26.8</v>
      </c>
      <c r="M11" s="11">
        <v>6.12</v>
      </c>
      <c r="N11" s="22"/>
      <c r="O11" t="s">
        <v>126</v>
      </c>
      <c r="P11" s="11">
        <v>25.8</v>
      </c>
      <c r="Q11" s="11">
        <v>6.23</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126</v>
      </c>
      <c r="D12" s="11">
        <v>25.45</v>
      </c>
      <c r="E12" s="11">
        <v>6.01</v>
      </c>
      <c r="F12" s="13"/>
      <c r="G12" t="s">
        <v>112</v>
      </c>
      <c r="H12" s="11">
        <v>22.6</v>
      </c>
      <c r="I12" s="11">
        <v>7.38</v>
      </c>
      <c r="J12" s="22"/>
      <c r="K12" t="s">
        <v>124</v>
      </c>
      <c r="L12" s="11">
        <v>23.45</v>
      </c>
      <c r="M12" s="11">
        <v>6.8</v>
      </c>
      <c r="N12" s="22"/>
      <c r="O12" t="s">
        <v>113</v>
      </c>
      <c r="P12" s="11">
        <v>25.5</v>
      </c>
      <c r="Q12" s="11">
        <v>6.48</v>
      </c>
      <c r="R12" s="17">
        <f t="shared" si="1"/>
      </c>
      <c r="S12" s="20"/>
      <c r="T12" s="20"/>
      <c r="U12" s="20"/>
      <c r="V12" s="20"/>
      <c r="W12" s="20"/>
      <c r="X12" s="20"/>
      <c r="Y12" s="20"/>
      <c r="Z12" s="20"/>
      <c r="AA12" s="20"/>
      <c r="AB12" s="20"/>
      <c r="AC12" s="20"/>
      <c r="AD12" s="20"/>
      <c r="AE12" s="20"/>
    </row>
    <row r="13" spans="1:31" ht="12.75">
      <c r="A13" s="3" t="str">
        <f t="shared" si="0"/>
        <v>OK</v>
      </c>
      <c r="B13" s="21">
        <v>7</v>
      </c>
      <c r="C13" t="s">
        <v>118</v>
      </c>
      <c r="D13" s="11">
        <v>13.4</v>
      </c>
      <c r="E13" s="11">
        <v>9.76</v>
      </c>
      <c r="F13" s="13"/>
      <c r="G13" t="s">
        <v>123</v>
      </c>
      <c r="H13" s="11">
        <v>21</v>
      </c>
      <c r="I13" s="11">
        <v>6.92</v>
      </c>
      <c r="J13" s="22"/>
      <c r="K13" t="s">
        <v>114</v>
      </c>
      <c r="L13" s="11">
        <v>16.9</v>
      </c>
      <c r="M13" s="11">
        <v>7.7</v>
      </c>
      <c r="N13" s="22"/>
      <c r="O13" t="s">
        <v>120</v>
      </c>
      <c r="P13" s="11">
        <v>15.65</v>
      </c>
      <c r="Q13" s="11">
        <v>7.37</v>
      </c>
      <c r="R13" s="17">
        <f t="shared" si="1"/>
      </c>
      <c r="S13" s="20"/>
      <c r="T13" s="20"/>
      <c r="U13" s="20"/>
      <c r="V13" s="20"/>
      <c r="W13" s="20"/>
      <c r="X13" s="20"/>
      <c r="Y13" s="20"/>
      <c r="Z13" s="20"/>
      <c r="AA13" s="20"/>
      <c r="AB13" s="20"/>
      <c r="AC13" s="20"/>
      <c r="AD13" s="20"/>
      <c r="AE13" s="20"/>
    </row>
    <row r="14" spans="1:31" ht="12.75">
      <c r="A14" s="3" t="str">
        <f t="shared" si="0"/>
        <v>OK</v>
      </c>
      <c r="B14" s="21">
        <v>8</v>
      </c>
      <c r="C14" t="s">
        <v>120</v>
      </c>
      <c r="D14" s="11">
        <v>17.15</v>
      </c>
      <c r="E14" s="11">
        <v>7.6</v>
      </c>
      <c r="F14" s="13"/>
      <c r="G14" t="s">
        <v>118</v>
      </c>
      <c r="H14" s="11">
        <v>16.5</v>
      </c>
      <c r="I14" s="11">
        <v>9.99</v>
      </c>
      <c r="J14" s="22"/>
      <c r="K14" t="s">
        <v>123</v>
      </c>
      <c r="L14" s="11">
        <v>23.5</v>
      </c>
      <c r="M14" s="11">
        <v>6.95</v>
      </c>
      <c r="N14" s="22"/>
      <c r="O14" t="s">
        <v>114</v>
      </c>
      <c r="P14" s="11">
        <v>12.9</v>
      </c>
      <c r="Q14" s="11">
        <v>10.3</v>
      </c>
      <c r="R14" s="17">
        <f t="shared" si="1"/>
      </c>
      <c r="S14" s="20"/>
      <c r="T14" s="20"/>
      <c r="U14" s="20"/>
      <c r="V14" s="20"/>
      <c r="W14" s="20"/>
      <c r="X14" s="20"/>
      <c r="Y14" s="20"/>
      <c r="Z14" s="20"/>
      <c r="AA14" s="20"/>
      <c r="AB14" s="20"/>
      <c r="AC14" s="20"/>
      <c r="AD14" s="20"/>
      <c r="AE14" s="20"/>
    </row>
    <row r="15" spans="1:31" ht="12.75">
      <c r="A15" s="3" t="str">
        <f t="shared" si="0"/>
        <v>OK</v>
      </c>
      <c r="B15" s="21">
        <v>9</v>
      </c>
      <c r="C15" t="s">
        <v>115</v>
      </c>
      <c r="D15" s="11">
        <v>22.65</v>
      </c>
      <c r="E15" s="11">
        <v>6.67</v>
      </c>
      <c r="F15" s="13"/>
      <c r="G15" t="s">
        <v>119</v>
      </c>
      <c r="H15" s="11">
        <v>21.9</v>
      </c>
      <c r="I15" s="11">
        <v>7.7</v>
      </c>
      <c r="J15" s="22"/>
      <c r="K15" t="s">
        <v>116</v>
      </c>
      <c r="L15" s="11">
        <v>21.55</v>
      </c>
      <c r="M15" s="11">
        <v>6.77</v>
      </c>
      <c r="N15" s="22"/>
      <c r="O15" t="s">
        <v>125</v>
      </c>
      <c r="P15" s="11">
        <v>26.6</v>
      </c>
      <c r="Q15" s="11">
        <v>6.07</v>
      </c>
      <c r="R15" s="17">
        <f t="shared" si="1"/>
      </c>
      <c r="S15" s="20"/>
      <c r="T15" s="20"/>
      <c r="U15" s="20"/>
      <c r="V15" s="20"/>
      <c r="W15" s="20"/>
      <c r="X15" s="20"/>
      <c r="Y15" s="20"/>
      <c r="Z15" s="20"/>
      <c r="AA15" s="20"/>
      <c r="AB15" s="20"/>
      <c r="AC15" s="20"/>
      <c r="AD15" s="20"/>
      <c r="AE15" s="20"/>
    </row>
    <row r="16" spans="1:31" ht="12.75">
      <c r="A16" s="3" t="str">
        <f t="shared" si="0"/>
        <v>OK</v>
      </c>
      <c r="B16" s="21">
        <v>10</v>
      </c>
      <c r="C16" t="s">
        <v>125</v>
      </c>
      <c r="D16" s="11">
        <v>25.9</v>
      </c>
      <c r="E16" s="11">
        <v>5.89</v>
      </c>
      <c r="F16" s="13"/>
      <c r="G16" t="s">
        <v>115</v>
      </c>
      <c r="H16" s="11">
        <v>23.25</v>
      </c>
      <c r="I16" s="11">
        <v>6.73</v>
      </c>
      <c r="J16" s="22"/>
      <c r="K16" t="s">
        <v>119</v>
      </c>
      <c r="L16" s="11">
        <v>21.45</v>
      </c>
      <c r="M16" s="11">
        <v>7.48</v>
      </c>
      <c r="N16" s="22"/>
      <c r="O16" t="s">
        <v>116</v>
      </c>
      <c r="P16" s="11">
        <v>21.4</v>
      </c>
      <c r="Q16" s="11">
        <v>6.89</v>
      </c>
      <c r="R16" s="17">
        <f t="shared" si="1"/>
      </c>
      <c r="S16" s="20"/>
      <c r="T16" s="20"/>
      <c r="U16" s="20"/>
      <c r="V16" s="20"/>
      <c r="W16" s="20"/>
      <c r="X16" s="20"/>
      <c r="Y16" s="20"/>
      <c r="Z16" s="20"/>
      <c r="AA16" s="20"/>
      <c r="AB16" s="20"/>
      <c r="AC16" s="20"/>
      <c r="AD16" s="20"/>
      <c r="AE16" s="20"/>
    </row>
    <row r="17" spans="1:31" ht="12.75">
      <c r="A17" s="3" t="str">
        <f t="shared" si="0"/>
        <v>OK</v>
      </c>
      <c r="B17" s="21">
        <v>11</v>
      </c>
      <c r="C17" t="s">
        <v>111</v>
      </c>
      <c r="D17" s="11">
        <v>27.35</v>
      </c>
      <c r="E17" s="11">
        <v>6.03</v>
      </c>
      <c r="F17" s="13"/>
      <c r="G17" t="s">
        <v>128</v>
      </c>
      <c r="H17" s="11">
        <v>18.35</v>
      </c>
      <c r="I17" s="11">
        <v>8.17</v>
      </c>
      <c r="J17" s="22"/>
      <c r="K17" t="s">
        <v>117</v>
      </c>
      <c r="L17" s="11">
        <v>23.75</v>
      </c>
      <c r="M17" s="11">
        <v>6.97</v>
      </c>
      <c r="N17" s="22"/>
      <c r="O17" t="s">
        <v>127</v>
      </c>
      <c r="P17" s="11">
        <v>19.5</v>
      </c>
      <c r="Q17" s="11">
        <v>7.9</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127</v>
      </c>
      <c r="D18" s="11">
        <v>18.9</v>
      </c>
      <c r="E18" s="11">
        <v>7.3</v>
      </c>
      <c r="F18" s="13"/>
      <c r="G18" t="s">
        <v>111</v>
      </c>
      <c r="H18" s="11">
        <v>25.9</v>
      </c>
      <c r="I18" s="11">
        <v>6.35</v>
      </c>
      <c r="J18" s="22"/>
      <c r="K18" t="s">
        <v>128</v>
      </c>
      <c r="L18" s="11">
        <v>22.35</v>
      </c>
      <c r="M18" s="11">
        <v>7.07</v>
      </c>
      <c r="N18" s="22"/>
      <c r="O18" t="s">
        <v>117</v>
      </c>
      <c r="P18" s="11">
        <v>19</v>
      </c>
      <c r="Q18" s="11">
        <v>7.03</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122</v>
      </c>
      <c r="D19" s="11">
        <v>20.45</v>
      </c>
      <c r="E19" s="11">
        <v>7.19</v>
      </c>
      <c r="F19" s="13"/>
      <c r="G19" t="s">
        <v>121</v>
      </c>
      <c r="H19" s="11">
        <v>23.35</v>
      </c>
      <c r="I19" s="11">
        <v>6.98</v>
      </c>
      <c r="J19" s="22"/>
      <c r="K19" t="s">
        <v>115</v>
      </c>
      <c r="L19" s="11">
        <v>25.45</v>
      </c>
      <c r="M19" s="11">
        <v>6.44</v>
      </c>
      <c r="N19" s="22"/>
      <c r="O19" t="s">
        <v>119</v>
      </c>
      <c r="P19" s="11">
        <v>22.8</v>
      </c>
      <c r="Q19" s="11">
        <v>7.28</v>
      </c>
      <c r="R19" s="17">
        <f t="shared" si="2"/>
      </c>
      <c r="S19" s="20"/>
      <c r="T19" s="20"/>
      <c r="U19" s="20"/>
      <c r="V19" s="20"/>
      <c r="W19" s="20"/>
      <c r="X19" s="20"/>
      <c r="Y19" s="20"/>
      <c r="Z19" s="20"/>
      <c r="AA19" s="20"/>
      <c r="AB19" s="20"/>
      <c r="AC19" s="20"/>
      <c r="AD19" s="20"/>
      <c r="AE19" s="20"/>
    </row>
    <row r="20" spans="1:31" ht="12.75">
      <c r="A20" s="3" t="str">
        <f t="shared" si="0"/>
        <v>OK</v>
      </c>
      <c r="B20" s="21">
        <v>14</v>
      </c>
      <c r="C20" t="s">
        <v>119</v>
      </c>
      <c r="D20" s="11">
        <v>17.5</v>
      </c>
      <c r="E20" s="11">
        <v>7.98</v>
      </c>
      <c r="F20" s="13"/>
      <c r="G20" t="s">
        <v>122</v>
      </c>
      <c r="H20" s="11">
        <v>19.6</v>
      </c>
      <c r="I20" s="11">
        <v>7.65</v>
      </c>
      <c r="J20" s="22"/>
      <c r="K20" t="s">
        <v>121</v>
      </c>
      <c r="L20" s="11">
        <v>24.5</v>
      </c>
      <c r="M20" s="11">
        <v>6.96</v>
      </c>
      <c r="N20" s="22"/>
      <c r="O20" t="s">
        <v>115</v>
      </c>
      <c r="P20" s="11">
        <v>23.8</v>
      </c>
      <c r="Q20" s="11">
        <v>6.38</v>
      </c>
      <c r="R20" s="17">
        <f t="shared" si="2"/>
      </c>
      <c r="S20" s="20"/>
      <c r="T20" s="20"/>
      <c r="U20" s="20"/>
      <c r="V20" s="20"/>
      <c r="W20" s="20"/>
      <c r="X20" s="20"/>
      <c r="Y20" s="20"/>
      <c r="Z20" s="20"/>
      <c r="AA20" s="20"/>
      <c r="AB20" s="20"/>
      <c r="AC20" s="20"/>
      <c r="AD20" s="20"/>
      <c r="AE20" s="20"/>
    </row>
    <row r="21" spans="1:31" ht="12.75">
      <c r="A21" s="3" t="str">
        <f t="shared" si="0"/>
        <v>OK</v>
      </c>
      <c r="B21" s="21">
        <v>15</v>
      </c>
      <c r="C21" t="s">
        <v>113</v>
      </c>
      <c r="D21" s="11">
        <v>27.6</v>
      </c>
      <c r="E21" s="11">
        <v>5.65</v>
      </c>
      <c r="F21" s="13"/>
      <c r="G21" t="s">
        <v>120</v>
      </c>
      <c r="H21" s="11">
        <v>18.45</v>
      </c>
      <c r="I21" s="11">
        <v>7.02</v>
      </c>
      <c r="J21" s="22"/>
      <c r="K21" t="s">
        <v>112</v>
      </c>
      <c r="L21" s="11">
        <v>23.5</v>
      </c>
      <c r="M21" s="11">
        <v>7</v>
      </c>
      <c r="N21" s="22"/>
      <c r="O21" t="s">
        <v>123</v>
      </c>
      <c r="P21" s="11">
        <v>23.36</v>
      </c>
      <c r="Q21" s="11">
        <v>6.36</v>
      </c>
      <c r="R21" s="17">
        <f t="shared" si="2"/>
      </c>
      <c r="S21" s="20"/>
      <c r="T21" s="20"/>
      <c r="U21" s="20"/>
      <c r="V21" s="20"/>
      <c r="W21" s="20"/>
      <c r="X21" s="20"/>
      <c r="Y21" s="20"/>
      <c r="Z21" s="20"/>
      <c r="AA21" s="20"/>
      <c r="AB21" s="20"/>
      <c r="AC21" s="20"/>
      <c r="AD21" s="20"/>
      <c r="AE21" s="20"/>
    </row>
    <row r="22" spans="1:31" ht="12.75">
      <c r="A22" s="3" t="str">
        <f t="shared" si="0"/>
        <v>OK</v>
      </c>
      <c r="B22" s="21">
        <v>16</v>
      </c>
      <c r="C22" t="s">
        <v>123</v>
      </c>
      <c r="D22" s="11">
        <v>21.8</v>
      </c>
      <c r="E22" s="11">
        <v>10</v>
      </c>
      <c r="F22" s="13"/>
      <c r="G22" t="s">
        <v>113</v>
      </c>
      <c r="H22" s="11">
        <v>25.85</v>
      </c>
      <c r="I22" s="11">
        <v>6.24</v>
      </c>
      <c r="J22" s="22"/>
      <c r="K22" t="s">
        <v>120</v>
      </c>
      <c r="L22" s="11">
        <v>21.8</v>
      </c>
      <c r="M22" s="11">
        <v>10</v>
      </c>
      <c r="N22" s="22"/>
      <c r="O22" t="s">
        <v>112</v>
      </c>
      <c r="P22" s="11">
        <v>22.05</v>
      </c>
      <c r="Q22" s="11">
        <v>10</v>
      </c>
      <c r="R22" s="17">
        <f t="shared" si="2"/>
      </c>
      <c r="S22" s="20"/>
      <c r="T22" s="20"/>
      <c r="U22" s="20"/>
      <c r="V22" s="20"/>
      <c r="W22" s="20"/>
      <c r="X22" s="20"/>
      <c r="Y22" s="20"/>
      <c r="Z22" s="20"/>
      <c r="AA22" s="20"/>
      <c r="AB22" s="20"/>
      <c r="AC22" s="20"/>
      <c r="AD22" s="20"/>
      <c r="AE22" s="20"/>
    </row>
    <row r="23" spans="1:31" ht="12.75">
      <c r="A23" s="3" t="str">
        <f t="shared" si="0"/>
        <v>OK</v>
      </c>
      <c r="B23" s="21">
        <v>17</v>
      </c>
      <c r="C23" t="s">
        <v>114</v>
      </c>
      <c r="D23" s="11">
        <v>14.75</v>
      </c>
      <c r="E23" s="11">
        <v>10.58</v>
      </c>
      <c r="F23" s="13"/>
      <c r="G23" t="s">
        <v>126</v>
      </c>
      <c r="H23" s="11">
        <v>26.9</v>
      </c>
      <c r="I23" s="11">
        <v>6.16</v>
      </c>
      <c r="J23" s="22"/>
      <c r="K23" t="s">
        <v>118</v>
      </c>
      <c r="L23" s="11">
        <v>17.15</v>
      </c>
      <c r="M23" s="11">
        <v>8.54</v>
      </c>
      <c r="N23" s="22"/>
      <c r="O23" t="s">
        <v>124</v>
      </c>
      <c r="P23" s="11">
        <v>24</v>
      </c>
      <c r="Q23" s="11">
        <v>6.97</v>
      </c>
      <c r="R23" s="17">
        <f t="shared" si="2"/>
      </c>
      <c r="S23" s="20"/>
      <c r="T23" s="20"/>
      <c r="U23" s="20"/>
      <c r="V23" s="20"/>
      <c r="W23" s="20"/>
      <c r="X23" s="20"/>
      <c r="Y23" s="20"/>
      <c r="Z23" s="20"/>
      <c r="AA23" s="20"/>
      <c r="AB23" s="20"/>
      <c r="AC23" s="20"/>
      <c r="AD23" s="20"/>
      <c r="AE23" s="20"/>
    </row>
    <row r="24" spans="1:31" ht="12.75">
      <c r="A24" s="3" t="str">
        <f t="shared" si="0"/>
        <v>OK</v>
      </c>
      <c r="B24" s="21">
        <v>18</v>
      </c>
      <c r="C24" t="s">
        <v>124</v>
      </c>
      <c r="D24" s="11">
        <v>23.45</v>
      </c>
      <c r="E24" s="11">
        <v>6.58</v>
      </c>
      <c r="F24" s="13"/>
      <c r="G24" t="s">
        <v>114</v>
      </c>
      <c r="H24" s="11">
        <v>12.8</v>
      </c>
      <c r="I24" s="11">
        <v>11.14</v>
      </c>
      <c r="J24" s="22"/>
      <c r="K24" t="s">
        <v>126</v>
      </c>
      <c r="L24" s="11">
        <v>26.8</v>
      </c>
      <c r="M24" s="11">
        <v>6.15</v>
      </c>
      <c r="N24" s="22"/>
      <c r="O24" t="s">
        <v>118</v>
      </c>
      <c r="P24" s="11">
        <v>17.1</v>
      </c>
      <c r="Q24" s="11">
        <v>8.94</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Q7:Q76 M7:M76 I7:I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dimension ref="A3:X500"/>
  <sheetViews>
    <sheetView zoomScalePageLayoutView="0" workbookViewId="0" topLeftCell="A1">
      <selection activeCell="A1" sqref="A1"/>
    </sheetView>
  </sheetViews>
  <sheetFormatPr defaultColWidth="9.140625" defaultRowHeight="12.75"/>
  <cols>
    <col min="1" max="1" width="4.421875" style="14" customWidth="1"/>
    <col min="2" max="2" width="15.140625" style="14" bestFit="1" customWidth="1"/>
    <col min="3" max="3" width="15.140625" style="14" customWidth="1"/>
    <col min="4" max="22" width="9.140625" style="14" customWidth="1"/>
    <col min="23" max="23" width="9.421875" style="14" customWidth="1"/>
    <col min="24" max="16384" width="9.140625" style="14" customWidth="1"/>
  </cols>
  <sheetData>
    <row r="2" ht="13.5" thickBot="1"/>
    <row r="3" spans="1:24" ht="13.5" thickTop="1">
      <c r="A3" s="60"/>
      <c r="B3" s="61"/>
      <c r="C3" s="61"/>
      <c r="D3" s="71"/>
      <c r="E3" s="72"/>
      <c r="F3" s="74"/>
      <c r="G3" s="75"/>
      <c r="H3" s="77"/>
      <c r="I3" s="78"/>
      <c r="J3" s="94" t="s">
        <v>77</v>
      </c>
      <c r="K3" s="95" t="s">
        <v>78</v>
      </c>
      <c r="L3" s="48" t="s">
        <v>1</v>
      </c>
      <c r="M3" s="48" t="s">
        <v>1</v>
      </c>
      <c r="N3" s="48" t="s">
        <v>1</v>
      </c>
      <c r="O3" s="48" t="s">
        <v>1</v>
      </c>
      <c r="P3" s="49" t="s">
        <v>2</v>
      </c>
      <c r="Q3" s="50" t="s">
        <v>4</v>
      </c>
      <c r="R3" s="50" t="s">
        <v>4</v>
      </c>
      <c r="S3" s="48" t="s">
        <v>4</v>
      </c>
      <c r="T3" s="48" t="s">
        <v>4</v>
      </c>
      <c r="U3" s="48" t="s">
        <v>3</v>
      </c>
      <c r="V3" s="49" t="s">
        <v>2</v>
      </c>
      <c r="W3" s="50" t="s">
        <v>79</v>
      </c>
      <c r="X3" s="59">
        <v>87</v>
      </c>
    </row>
    <row r="4" spans="1:24" ht="24.75" thickBot="1">
      <c r="A4" s="62" t="s">
        <v>5</v>
      </c>
      <c r="B4" s="63" t="s">
        <v>6</v>
      </c>
      <c r="C4" s="64" t="s">
        <v>7</v>
      </c>
      <c r="D4" s="73" t="s">
        <v>8</v>
      </c>
      <c r="E4" s="73" t="s">
        <v>9</v>
      </c>
      <c r="F4" s="76" t="s">
        <v>8</v>
      </c>
      <c r="G4" s="76" t="s">
        <v>9</v>
      </c>
      <c r="H4" s="79" t="s">
        <v>8</v>
      </c>
      <c r="I4" s="79" t="s">
        <v>9</v>
      </c>
      <c r="J4" s="96" t="s">
        <v>8</v>
      </c>
      <c r="K4" s="96" t="s">
        <v>9</v>
      </c>
      <c r="L4" s="51" t="s">
        <v>10</v>
      </c>
      <c r="M4" s="51" t="s">
        <v>11</v>
      </c>
      <c r="N4" s="51" t="s">
        <v>13</v>
      </c>
      <c r="O4" s="51" t="s">
        <v>12</v>
      </c>
      <c r="P4" s="51" t="s">
        <v>14</v>
      </c>
      <c r="Q4" s="51" t="s">
        <v>0</v>
      </c>
      <c r="R4" s="51" t="s">
        <v>15</v>
      </c>
      <c r="S4" s="52" t="s">
        <v>3</v>
      </c>
      <c r="T4" s="52" t="s">
        <v>16</v>
      </c>
      <c r="U4" s="53" t="s">
        <v>17</v>
      </c>
      <c r="V4" s="53" t="s">
        <v>18</v>
      </c>
      <c r="W4" s="54" t="s">
        <v>81</v>
      </c>
      <c r="X4" s="55" t="s">
        <v>80</v>
      </c>
    </row>
    <row r="5" spans="1:24" ht="15.75" thickBot="1">
      <c r="A5" s="65"/>
      <c r="B5" t="s">
        <v>111</v>
      </c>
      <c r="C5" s="18"/>
      <c r="D5" s="11">
        <v>27.35</v>
      </c>
      <c r="E5" s="11">
        <v>6.03</v>
      </c>
      <c r="F5" s="11">
        <v>25.9</v>
      </c>
      <c r="G5" s="11">
        <v>6.35</v>
      </c>
      <c r="H5" s="11">
        <v>26.05</v>
      </c>
      <c r="I5" s="11">
        <v>5.87</v>
      </c>
      <c r="J5" s="11">
        <v>27.65</v>
      </c>
      <c r="K5" s="11">
        <v>5.88</v>
      </c>
      <c r="L5" s="56">
        <f aca="true" t="shared" si="0" ref="L5:L22">SUM(D5,F5,H5,J5)</f>
        <v>106.94999999999999</v>
      </c>
      <c r="M5" s="57">
        <f aca="true" t="shared" si="1" ref="M5:M22">IF(COUNT(D5,F5,H5,J5)=4,MINA(D5,F5,H5,J5),0)</f>
        <v>25.9</v>
      </c>
      <c r="N5" s="57">
        <f aca="true" t="shared" si="2" ref="N5:N22">SUM(L5-M5)</f>
        <v>81.04999999999998</v>
      </c>
      <c r="O5" s="57">
        <f aca="true" t="shared" si="3" ref="O5:O22">MAX(D5,F5,H5,J5)</f>
        <v>27.65</v>
      </c>
      <c r="P5" s="57">
        <f aca="true" t="shared" si="4" ref="P5:P22">MIN(E5,G5,I5,K5)</f>
        <v>5.87</v>
      </c>
      <c r="Q5" s="57"/>
      <c r="R5" s="57"/>
      <c r="S5" s="56">
        <v>0</v>
      </c>
      <c r="T5" s="57"/>
      <c r="U5" s="57">
        <f aca="true" t="shared" si="5" ref="U5:U22">MAX(O5,S5)</f>
        <v>27.65</v>
      </c>
      <c r="V5" s="57">
        <f aca="true" t="shared" si="6" ref="V5:V22">MIN(P5,T5)</f>
        <v>5.87</v>
      </c>
      <c r="W5" s="58">
        <f>IF(V5&lt;&gt;0,SUM($X$3/V5*12),"")</f>
        <v>177.8534923339012</v>
      </c>
      <c r="X5" s="58">
        <f>IF(V5&lt;&gt;0,SUM(3600/V5*$X$3/5280),"")</f>
        <v>10.105312064426204</v>
      </c>
    </row>
    <row r="6" spans="1:24" ht="15.75" thickBot="1">
      <c r="A6" s="67"/>
      <c r="B6" t="s">
        <v>113</v>
      </c>
      <c r="C6" s="15"/>
      <c r="D6" s="11">
        <v>27.6</v>
      </c>
      <c r="E6" s="11">
        <v>5.65</v>
      </c>
      <c r="F6" s="11">
        <v>25.85</v>
      </c>
      <c r="G6" s="11">
        <v>6.24</v>
      </c>
      <c r="H6" s="11">
        <v>26.8</v>
      </c>
      <c r="I6" s="11">
        <v>6.12</v>
      </c>
      <c r="J6" s="11">
        <v>25.5</v>
      </c>
      <c r="K6" s="11">
        <v>6.48</v>
      </c>
      <c r="L6" s="56">
        <f t="shared" si="0"/>
        <v>105.75</v>
      </c>
      <c r="M6" s="57">
        <f t="shared" si="1"/>
        <v>25.5</v>
      </c>
      <c r="N6" s="57">
        <f t="shared" si="2"/>
        <v>80.25</v>
      </c>
      <c r="O6" s="57">
        <f t="shared" si="3"/>
        <v>27.6</v>
      </c>
      <c r="P6" s="57">
        <f t="shared" si="4"/>
        <v>5.65</v>
      </c>
      <c r="Q6" s="57"/>
      <c r="R6" s="57"/>
      <c r="S6" s="56">
        <v>0</v>
      </c>
      <c r="T6" s="57"/>
      <c r="U6" s="57">
        <f t="shared" si="5"/>
        <v>27.6</v>
      </c>
      <c r="V6" s="57">
        <f t="shared" si="6"/>
        <v>5.65</v>
      </c>
      <c r="W6" s="58">
        <f aca="true" t="shared" si="7" ref="W6:W22">IF(V6&lt;&gt;0,SUM($X$3/V6*12),"")</f>
        <v>184.77876106194688</v>
      </c>
      <c r="X6" s="58">
        <f aca="true" t="shared" si="8" ref="X6:X22">IF(V6&lt;&gt;0,SUM(3600/V6*$X$3/5280),"")</f>
        <v>10.498793242156074</v>
      </c>
    </row>
    <row r="7" spans="1:24" ht="15.75" thickBot="1">
      <c r="A7" s="67"/>
      <c r="B7" t="s">
        <v>126</v>
      </c>
      <c r="C7" s="15"/>
      <c r="D7" s="11">
        <v>25.45</v>
      </c>
      <c r="E7" s="11">
        <v>6.01</v>
      </c>
      <c r="F7" s="11">
        <v>26.9</v>
      </c>
      <c r="G7" s="11">
        <v>6.16</v>
      </c>
      <c r="H7" s="11">
        <v>26.8</v>
      </c>
      <c r="I7" s="11">
        <v>6.15</v>
      </c>
      <c r="J7" s="11">
        <v>25.8</v>
      </c>
      <c r="K7" s="11">
        <v>6.23</v>
      </c>
      <c r="L7" s="56">
        <f t="shared" si="0"/>
        <v>104.94999999999999</v>
      </c>
      <c r="M7" s="57">
        <f t="shared" si="1"/>
        <v>25.45</v>
      </c>
      <c r="N7" s="57">
        <f t="shared" si="2"/>
        <v>79.49999999999999</v>
      </c>
      <c r="O7" s="57">
        <f t="shared" si="3"/>
        <v>26.9</v>
      </c>
      <c r="P7" s="57">
        <f t="shared" si="4"/>
        <v>6.01</v>
      </c>
      <c r="Q7" s="57"/>
      <c r="R7" s="57"/>
      <c r="S7" s="56">
        <v>0</v>
      </c>
      <c r="T7" s="57"/>
      <c r="U7" s="57">
        <f t="shared" si="5"/>
        <v>26.9</v>
      </c>
      <c r="V7" s="57">
        <f t="shared" si="6"/>
        <v>6.01</v>
      </c>
      <c r="W7" s="58">
        <f t="shared" si="7"/>
        <v>173.71048252911817</v>
      </c>
      <c r="X7" s="58">
        <f t="shared" si="8"/>
        <v>9.86991378006353</v>
      </c>
    </row>
    <row r="8" spans="1:24" ht="15.75" thickBot="1">
      <c r="A8" s="67"/>
      <c r="B8" t="s">
        <v>125</v>
      </c>
      <c r="C8" s="15"/>
      <c r="D8" s="11">
        <v>25.9</v>
      </c>
      <c r="E8" s="11">
        <v>5.89</v>
      </c>
      <c r="F8" s="11">
        <v>26.35</v>
      </c>
      <c r="G8" s="11">
        <v>5.88</v>
      </c>
      <c r="H8" s="11">
        <v>25.2</v>
      </c>
      <c r="I8" s="11">
        <v>5.93</v>
      </c>
      <c r="J8" s="11">
        <v>26.6</v>
      </c>
      <c r="K8" s="11">
        <v>6.07</v>
      </c>
      <c r="L8" s="56">
        <f t="shared" si="0"/>
        <v>104.05000000000001</v>
      </c>
      <c r="M8" s="57">
        <f t="shared" si="1"/>
        <v>25.2</v>
      </c>
      <c r="N8" s="57">
        <f t="shared" si="2"/>
        <v>78.85000000000001</v>
      </c>
      <c r="O8" s="57">
        <f t="shared" si="3"/>
        <v>26.6</v>
      </c>
      <c r="P8" s="57">
        <f t="shared" si="4"/>
        <v>5.88</v>
      </c>
      <c r="Q8" s="57"/>
      <c r="R8" s="57"/>
      <c r="S8" s="56">
        <v>0</v>
      </c>
      <c r="T8" s="57"/>
      <c r="U8" s="57">
        <f t="shared" si="5"/>
        <v>26.6</v>
      </c>
      <c r="V8" s="57">
        <f t="shared" si="6"/>
        <v>5.88</v>
      </c>
      <c r="W8" s="58">
        <f t="shared" si="7"/>
        <v>177.55102040816325</v>
      </c>
      <c r="X8" s="58">
        <f t="shared" si="8"/>
        <v>10.088126159554733</v>
      </c>
    </row>
    <row r="9" spans="1:24" ht="15.75" thickBot="1">
      <c r="A9" s="67"/>
      <c r="B9" t="s">
        <v>124</v>
      </c>
      <c r="C9" s="15"/>
      <c r="D9" s="11">
        <v>25.45</v>
      </c>
      <c r="E9" s="11">
        <v>6.58</v>
      </c>
      <c r="F9" s="11">
        <v>20.7</v>
      </c>
      <c r="G9" s="11">
        <v>6.59</v>
      </c>
      <c r="H9" s="11">
        <v>23.45</v>
      </c>
      <c r="I9" s="11">
        <v>6.8</v>
      </c>
      <c r="J9" s="11">
        <v>24</v>
      </c>
      <c r="K9" s="11">
        <v>6.97</v>
      </c>
      <c r="L9" s="56">
        <f t="shared" si="0"/>
        <v>93.6</v>
      </c>
      <c r="M9" s="57">
        <f t="shared" si="1"/>
        <v>20.7</v>
      </c>
      <c r="N9" s="57">
        <f t="shared" si="2"/>
        <v>72.89999999999999</v>
      </c>
      <c r="O9" s="57">
        <f t="shared" si="3"/>
        <v>25.45</v>
      </c>
      <c r="P9" s="57">
        <f t="shared" si="4"/>
        <v>6.58</v>
      </c>
      <c r="Q9" s="57"/>
      <c r="R9" s="57"/>
      <c r="S9" s="56">
        <v>0</v>
      </c>
      <c r="T9" s="57"/>
      <c r="U9" s="57">
        <f t="shared" si="5"/>
        <v>25.45</v>
      </c>
      <c r="V9" s="57">
        <f t="shared" si="6"/>
        <v>6.58</v>
      </c>
      <c r="W9" s="58">
        <f t="shared" si="7"/>
        <v>158.66261398176292</v>
      </c>
      <c r="X9" s="58">
        <f t="shared" si="8"/>
        <v>9.014921248963802</v>
      </c>
    </row>
    <row r="10" spans="1:24" ht="15.75" thickBot="1">
      <c r="A10" s="67"/>
      <c r="B10" t="s">
        <v>115</v>
      </c>
      <c r="C10" s="15"/>
      <c r="D10" s="11">
        <v>22.65</v>
      </c>
      <c r="E10" s="11">
        <v>6.67</v>
      </c>
      <c r="F10" s="11">
        <v>23.25</v>
      </c>
      <c r="G10" s="11">
        <v>6.73</v>
      </c>
      <c r="H10" s="11">
        <v>25.45</v>
      </c>
      <c r="I10" s="11">
        <v>6.44</v>
      </c>
      <c r="J10" s="11">
        <v>23.8</v>
      </c>
      <c r="K10" s="11">
        <v>6.38</v>
      </c>
      <c r="L10" s="56">
        <f t="shared" si="0"/>
        <v>95.14999999999999</v>
      </c>
      <c r="M10" s="57">
        <f t="shared" si="1"/>
        <v>22.65</v>
      </c>
      <c r="N10" s="57">
        <f t="shared" si="2"/>
        <v>72.5</v>
      </c>
      <c r="O10" s="57">
        <f t="shared" si="3"/>
        <v>25.45</v>
      </c>
      <c r="P10" s="57">
        <f t="shared" si="4"/>
        <v>6.38</v>
      </c>
      <c r="Q10" s="57"/>
      <c r="R10" s="57"/>
      <c r="S10" s="56">
        <v>0</v>
      </c>
      <c r="T10" s="57"/>
      <c r="U10" s="57">
        <f t="shared" si="5"/>
        <v>25.45</v>
      </c>
      <c r="V10" s="57">
        <f t="shared" si="6"/>
        <v>6.38</v>
      </c>
      <c r="W10" s="58">
        <f t="shared" si="7"/>
        <v>163.63636363636363</v>
      </c>
      <c r="X10" s="58">
        <f t="shared" si="8"/>
        <v>9.297520661157025</v>
      </c>
    </row>
    <row r="11" spans="1:24" ht="15.75" thickBot="1">
      <c r="A11" s="67"/>
      <c r="B11" t="s">
        <v>121</v>
      </c>
      <c r="C11" s="15"/>
      <c r="D11" s="11">
        <v>22.8</v>
      </c>
      <c r="E11" s="11">
        <v>7.29</v>
      </c>
      <c r="F11" s="11">
        <v>23.35</v>
      </c>
      <c r="G11" s="11">
        <v>6.98</v>
      </c>
      <c r="H11" s="11">
        <v>24.5</v>
      </c>
      <c r="I11" s="11">
        <v>6.96</v>
      </c>
      <c r="J11" s="11">
        <v>21.25</v>
      </c>
      <c r="K11" s="11">
        <v>6.91</v>
      </c>
      <c r="L11" s="56">
        <f t="shared" si="0"/>
        <v>91.9</v>
      </c>
      <c r="M11" s="57">
        <f t="shared" si="1"/>
        <v>21.25</v>
      </c>
      <c r="N11" s="57">
        <f t="shared" si="2"/>
        <v>70.65</v>
      </c>
      <c r="O11" s="57">
        <f t="shared" si="3"/>
        <v>24.5</v>
      </c>
      <c r="P11" s="57">
        <f t="shared" si="4"/>
        <v>6.91</v>
      </c>
      <c r="Q11" s="57"/>
      <c r="R11" s="57"/>
      <c r="S11" s="56">
        <v>0</v>
      </c>
      <c r="T11" s="57"/>
      <c r="U11" s="57">
        <f t="shared" si="5"/>
        <v>24.5</v>
      </c>
      <c r="V11" s="57">
        <f t="shared" si="6"/>
        <v>6.91</v>
      </c>
      <c r="W11" s="58">
        <f t="shared" si="7"/>
        <v>151.08538350217077</v>
      </c>
      <c r="X11" s="58">
        <f t="shared" si="8"/>
        <v>8.584396789896067</v>
      </c>
    </row>
    <row r="12" spans="1:24" ht="15.75" thickBot="1">
      <c r="A12" s="67"/>
      <c r="B12" t="s">
        <v>123</v>
      </c>
      <c r="C12" s="15"/>
      <c r="D12" s="11">
        <v>21.8</v>
      </c>
      <c r="E12" s="11">
        <v>10</v>
      </c>
      <c r="F12" s="11">
        <v>21</v>
      </c>
      <c r="G12" s="11">
        <v>6.92</v>
      </c>
      <c r="H12" s="11">
        <v>23.5</v>
      </c>
      <c r="I12" s="11">
        <v>6.95</v>
      </c>
      <c r="J12" s="11">
        <v>23.36</v>
      </c>
      <c r="K12" s="11">
        <v>6.36</v>
      </c>
      <c r="L12" s="56">
        <f t="shared" si="0"/>
        <v>89.66</v>
      </c>
      <c r="M12" s="57">
        <f t="shared" si="1"/>
        <v>21</v>
      </c>
      <c r="N12" s="57">
        <f t="shared" si="2"/>
        <v>68.66</v>
      </c>
      <c r="O12" s="57">
        <f t="shared" si="3"/>
        <v>23.5</v>
      </c>
      <c r="P12" s="57">
        <f t="shared" si="4"/>
        <v>6.36</v>
      </c>
      <c r="Q12" s="57"/>
      <c r="R12" s="57"/>
      <c r="S12" s="56">
        <v>0</v>
      </c>
      <c r="T12" s="57"/>
      <c r="U12" s="57">
        <f t="shared" si="5"/>
        <v>23.5</v>
      </c>
      <c r="V12" s="57">
        <f t="shared" si="6"/>
        <v>6.36</v>
      </c>
      <c r="W12" s="58">
        <f t="shared" si="7"/>
        <v>164.1509433962264</v>
      </c>
      <c r="X12" s="58">
        <f t="shared" si="8"/>
        <v>9.326758147512866</v>
      </c>
    </row>
    <row r="13" spans="1:24" ht="15.75" thickBot="1">
      <c r="A13" s="67"/>
      <c r="B13" t="s">
        <v>112</v>
      </c>
      <c r="C13" s="15"/>
      <c r="D13" s="11">
        <v>22.25</v>
      </c>
      <c r="E13" s="11">
        <v>7.28</v>
      </c>
      <c r="F13" s="11">
        <v>22.6</v>
      </c>
      <c r="G13" s="11">
        <v>7.38</v>
      </c>
      <c r="H13" s="11">
        <v>23.5</v>
      </c>
      <c r="I13" s="11">
        <v>7</v>
      </c>
      <c r="J13" s="11">
        <v>22.05</v>
      </c>
      <c r="K13" s="11">
        <v>10</v>
      </c>
      <c r="L13" s="56">
        <f t="shared" si="0"/>
        <v>90.39999999999999</v>
      </c>
      <c r="M13" s="57">
        <f t="shared" si="1"/>
        <v>22.05</v>
      </c>
      <c r="N13" s="57">
        <f t="shared" si="2"/>
        <v>68.35</v>
      </c>
      <c r="O13" s="57">
        <f t="shared" si="3"/>
        <v>23.5</v>
      </c>
      <c r="P13" s="57">
        <f t="shared" si="4"/>
        <v>7</v>
      </c>
      <c r="Q13" s="57"/>
      <c r="R13" s="57"/>
      <c r="S13" s="56">
        <v>0</v>
      </c>
      <c r="T13" s="57"/>
      <c r="U13" s="57">
        <f t="shared" si="5"/>
        <v>23.5</v>
      </c>
      <c r="V13" s="57">
        <f t="shared" si="6"/>
        <v>7</v>
      </c>
      <c r="W13" s="58">
        <f t="shared" si="7"/>
        <v>149.14285714285714</v>
      </c>
      <c r="X13" s="58">
        <f t="shared" si="8"/>
        <v>8.474025974025974</v>
      </c>
    </row>
    <row r="14" spans="1:24" ht="15.75" thickBot="1">
      <c r="A14" s="67"/>
      <c r="B14" t="s">
        <v>119</v>
      </c>
      <c r="C14" s="15"/>
      <c r="D14" s="11">
        <v>17.5</v>
      </c>
      <c r="E14" s="11">
        <v>7.98</v>
      </c>
      <c r="F14" s="11">
        <v>21.9</v>
      </c>
      <c r="G14" s="11">
        <v>7.7</v>
      </c>
      <c r="H14" s="11">
        <v>21.45</v>
      </c>
      <c r="I14" s="11">
        <v>7.48</v>
      </c>
      <c r="J14" s="11">
        <v>22.8</v>
      </c>
      <c r="K14" s="11">
        <v>7.28</v>
      </c>
      <c r="L14" s="56">
        <f t="shared" si="0"/>
        <v>83.64999999999999</v>
      </c>
      <c r="M14" s="57">
        <f t="shared" si="1"/>
        <v>17.5</v>
      </c>
      <c r="N14" s="57">
        <f t="shared" si="2"/>
        <v>66.14999999999999</v>
      </c>
      <c r="O14" s="57">
        <f t="shared" si="3"/>
        <v>22.8</v>
      </c>
      <c r="P14" s="57">
        <f t="shared" si="4"/>
        <v>7.28</v>
      </c>
      <c r="Q14" s="57"/>
      <c r="R14" s="57"/>
      <c r="S14" s="56">
        <v>0</v>
      </c>
      <c r="T14" s="57"/>
      <c r="U14" s="57">
        <f t="shared" si="5"/>
        <v>22.8</v>
      </c>
      <c r="V14" s="57">
        <f t="shared" si="6"/>
        <v>7.28</v>
      </c>
      <c r="W14" s="58">
        <f t="shared" si="7"/>
        <v>143.4065934065934</v>
      </c>
      <c r="X14" s="58">
        <f t="shared" si="8"/>
        <v>8.148101898101897</v>
      </c>
    </row>
    <row r="15" spans="1:24" ht="15.75" thickBot="1">
      <c r="A15" s="67"/>
      <c r="B15" t="s">
        <v>116</v>
      </c>
      <c r="C15" s="15"/>
      <c r="D15" s="11">
        <v>20.15</v>
      </c>
      <c r="E15" s="11">
        <v>7.17</v>
      </c>
      <c r="F15" s="11">
        <v>21.5</v>
      </c>
      <c r="G15" s="11">
        <v>6.94</v>
      </c>
      <c r="H15" s="11">
        <v>21.55</v>
      </c>
      <c r="I15" s="11">
        <v>6.77</v>
      </c>
      <c r="J15" s="11">
        <v>21.4</v>
      </c>
      <c r="K15" s="11">
        <v>6.89</v>
      </c>
      <c r="L15" s="56">
        <f t="shared" si="0"/>
        <v>84.6</v>
      </c>
      <c r="M15" s="57">
        <f t="shared" si="1"/>
        <v>20.15</v>
      </c>
      <c r="N15" s="57">
        <f t="shared" si="2"/>
        <v>64.44999999999999</v>
      </c>
      <c r="O15" s="57">
        <f t="shared" si="3"/>
        <v>21.55</v>
      </c>
      <c r="P15" s="57">
        <f t="shared" si="4"/>
        <v>6.77</v>
      </c>
      <c r="Q15" s="57"/>
      <c r="R15" s="57"/>
      <c r="S15" s="56">
        <v>0</v>
      </c>
      <c r="T15" s="57"/>
      <c r="U15" s="57">
        <f t="shared" si="5"/>
        <v>21.55</v>
      </c>
      <c r="V15" s="57">
        <f t="shared" si="6"/>
        <v>6.77</v>
      </c>
      <c r="W15" s="58">
        <f t="shared" si="7"/>
        <v>154.20974889217135</v>
      </c>
      <c r="X15" s="58">
        <f t="shared" si="8"/>
        <v>8.761917550691555</v>
      </c>
    </row>
    <row r="16" spans="1:24" ht="15.75" thickBot="1">
      <c r="A16" s="67"/>
      <c r="B16" t="s">
        <v>122</v>
      </c>
      <c r="C16" s="15"/>
      <c r="D16" s="11">
        <v>20.45</v>
      </c>
      <c r="E16" s="11">
        <v>7.19</v>
      </c>
      <c r="F16" s="11">
        <v>19.6</v>
      </c>
      <c r="G16" s="11">
        <v>7.65</v>
      </c>
      <c r="H16" s="11">
        <v>22.35</v>
      </c>
      <c r="I16" s="11">
        <v>6.91</v>
      </c>
      <c r="J16" s="11">
        <v>21.35</v>
      </c>
      <c r="K16" s="11">
        <v>7.08</v>
      </c>
      <c r="L16" s="56">
        <f t="shared" si="0"/>
        <v>83.75</v>
      </c>
      <c r="M16" s="57">
        <f t="shared" si="1"/>
        <v>19.6</v>
      </c>
      <c r="N16" s="57">
        <f t="shared" si="2"/>
        <v>64.15</v>
      </c>
      <c r="O16" s="57">
        <f t="shared" si="3"/>
        <v>22.35</v>
      </c>
      <c r="P16" s="57">
        <f t="shared" si="4"/>
        <v>6.91</v>
      </c>
      <c r="Q16" s="57"/>
      <c r="R16" s="57"/>
      <c r="S16" s="56">
        <v>0</v>
      </c>
      <c r="T16" s="57"/>
      <c r="U16" s="57">
        <f t="shared" si="5"/>
        <v>22.35</v>
      </c>
      <c r="V16" s="57">
        <f t="shared" si="6"/>
        <v>6.91</v>
      </c>
      <c r="W16" s="58">
        <f t="shared" si="7"/>
        <v>151.08538350217077</v>
      </c>
      <c r="X16" s="58">
        <f t="shared" si="8"/>
        <v>8.584396789896067</v>
      </c>
    </row>
    <row r="17" spans="1:24" ht="15.75" thickBot="1">
      <c r="A17" s="67"/>
      <c r="B17" t="s">
        <v>117</v>
      </c>
      <c r="C17" s="15"/>
      <c r="D17" s="11">
        <v>20.05</v>
      </c>
      <c r="E17" s="11">
        <v>6.66</v>
      </c>
      <c r="F17" s="11">
        <v>18.3</v>
      </c>
      <c r="G17" s="11">
        <v>7.75</v>
      </c>
      <c r="H17" s="11">
        <v>23.75</v>
      </c>
      <c r="I17" s="11">
        <v>6.97</v>
      </c>
      <c r="J17" s="11">
        <v>19</v>
      </c>
      <c r="K17" s="11">
        <v>7.03</v>
      </c>
      <c r="L17" s="56">
        <f t="shared" si="0"/>
        <v>81.1</v>
      </c>
      <c r="M17" s="57">
        <f t="shared" si="1"/>
        <v>18.3</v>
      </c>
      <c r="N17" s="57">
        <f t="shared" si="2"/>
        <v>62.8</v>
      </c>
      <c r="O17" s="57">
        <f t="shared" si="3"/>
        <v>23.75</v>
      </c>
      <c r="P17" s="57">
        <f t="shared" si="4"/>
        <v>6.66</v>
      </c>
      <c r="Q17" s="57"/>
      <c r="R17" s="57"/>
      <c r="S17" s="56">
        <v>0</v>
      </c>
      <c r="T17" s="57"/>
      <c r="U17" s="57">
        <f t="shared" si="5"/>
        <v>23.75</v>
      </c>
      <c r="V17" s="57">
        <f t="shared" si="6"/>
        <v>6.66</v>
      </c>
      <c r="W17" s="58">
        <f t="shared" si="7"/>
        <v>156.75675675675674</v>
      </c>
      <c r="X17" s="58">
        <f t="shared" si="8"/>
        <v>8.906633906633907</v>
      </c>
    </row>
    <row r="18" spans="1:24" ht="15.75" thickBot="1">
      <c r="A18" s="67"/>
      <c r="B18" t="s">
        <v>128</v>
      </c>
      <c r="C18" s="15"/>
      <c r="D18" s="11">
        <v>18</v>
      </c>
      <c r="E18" s="11">
        <v>7.48</v>
      </c>
      <c r="F18" s="11">
        <v>18.35</v>
      </c>
      <c r="G18" s="11">
        <v>8.17</v>
      </c>
      <c r="H18" s="11">
        <v>22.35</v>
      </c>
      <c r="I18" s="11">
        <v>7.07</v>
      </c>
      <c r="J18" s="11">
        <v>16.35</v>
      </c>
      <c r="K18" s="11">
        <v>7.9</v>
      </c>
      <c r="L18" s="56">
        <f t="shared" si="0"/>
        <v>75.05000000000001</v>
      </c>
      <c r="M18" s="57">
        <f t="shared" si="1"/>
        <v>16.35</v>
      </c>
      <c r="N18" s="57">
        <f t="shared" si="2"/>
        <v>58.70000000000001</v>
      </c>
      <c r="O18" s="57">
        <f t="shared" si="3"/>
        <v>22.35</v>
      </c>
      <c r="P18" s="57">
        <f t="shared" si="4"/>
        <v>7.07</v>
      </c>
      <c r="Q18" s="57"/>
      <c r="R18" s="57"/>
      <c r="S18" s="56">
        <v>0</v>
      </c>
      <c r="T18" s="57"/>
      <c r="U18" s="57">
        <f t="shared" si="5"/>
        <v>22.35</v>
      </c>
      <c r="V18" s="57">
        <f t="shared" si="6"/>
        <v>7.07</v>
      </c>
      <c r="W18" s="58">
        <f t="shared" si="7"/>
        <v>147.66619519094766</v>
      </c>
      <c r="X18" s="58">
        <f t="shared" si="8"/>
        <v>8.39012472675839</v>
      </c>
    </row>
    <row r="19" spans="1:24" ht="15.75" thickBot="1">
      <c r="A19" s="67"/>
      <c r="B19" t="s">
        <v>120</v>
      </c>
      <c r="C19" s="15"/>
      <c r="D19" s="11">
        <v>17.15</v>
      </c>
      <c r="E19" s="11">
        <v>7.6</v>
      </c>
      <c r="F19" s="11">
        <v>18.45</v>
      </c>
      <c r="G19" s="11">
        <v>7.02</v>
      </c>
      <c r="H19" s="11">
        <v>21.8</v>
      </c>
      <c r="I19" s="11">
        <v>10</v>
      </c>
      <c r="J19" s="11">
        <v>15.65</v>
      </c>
      <c r="K19" s="11">
        <v>7.37</v>
      </c>
      <c r="L19" s="56">
        <f t="shared" si="0"/>
        <v>73.05</v>
      </c>
      <c r="M19" s="57">
        <f t="shared" si="1"/>
        <v>15.65</v>
      </c>
      <c r="N19" s="57">
        <f t="shared" si="2"/>
        <v>57.4</v>
      </c>
      <c r="O19" s="57">
        <f t="shared" si="3"/>
        <v>21.8</v>
      </c>
      <c r="P19" s="57">
        <f t="shared" si="4"/>
        <v>7.02</v>
      </c>
      <c r="Q19" s="57"/>
      <c r="R19" s="57"/>
      <c r="S19" s="56">
        <v>0</v>
      </c>
      <c r="T19" s="57"/>
      <c r="U19" s="57">
        <f t="shared" si="5"/>
        <v>21.8</v>
      </c>
      <c r="V19" s="57">
        <f t="shared" si="6"/>
        <v>7.02</v>
      </c>
      <c r="W19" s="58">
        <f t="shared" si="7"/>
        <v>148.71794871794873</v>
      </c>
      <c r="X19" s="58">
        <f t="shared" si="8"/>
        <v>8.44988344988345</v>
      </c>
    </row>
    <row r="20" spans="1:24" ht="15.75" thickBot="1">
      <c r="A20" s="67"/>
      <c r="B20" t="s">
        <v>127</v>
      </c>
      <c r="C20" s="15"/>
      <c r="D20" s="11">
        <v>18.9</v>
      </c>
      <c r="E20" s="11">
        <v>7.3</v>
      </c>
      <c r="F20" s="11">
        <v>17.05</v>
      </c>
      <c r="G20" s="11">
        <v>8.3</v>
      </c>
      <c r="H20" s="11">
        <v>16.45</v>
      </c>
      <c r="I20" s="11">
        <v>8.15</v>
      </c>
      <c r="J20" s="11">
        <v>19.5</v>
      </c>
      <c r="K20" s="11">
        <v>7.9</v>
      </c>
      <c r="L20" s="56">
        <f t="shared" si="0"/>
        <v>71.9</v>
      </c>
      <c r="M20" s="57">
        <f t="shared" si="1"/>
        <v>16.45</v>
      </c>
      <c r="N20" s="57">
        <f t="shared" si="2"/>
        <v>55.45</v>
      </c>
      <c r="O20" s="57">
        <f t="shared" si="3"/>
        <v>19.5</v>
      </c>
      <c r="P20" s="57">
        <f t="shared" si="4"/>
        <v>7.3</v>
      </c>
      <c r="Q20" s="57"/>
      <c r="R20" s="57"/>
      <c r="S20" s="56">
        <v>0</v>
      </c>
      <c r="T20" s="57"/>
      <c r="U20" s="57">
        <f t="shared" si="5"/>
        <v>19.5</v>
      </c>
      <c r="V20" s="57">
        <f t="shared" si="6"/>
        <v>7.3</v>
      </c>
      <c r="W20" s="58">
        <f t="shared" si="7"/>
        <v>143.013698630137</v>
      </c>
      <c r="X20" s="58">
        <f t="shared" si="8"/>
        <v>8.125778331257784</v>
      </c>
    </row>
    <row r="21" spans="1:24" ht="15.75" thickBot="1">
      <c r="A21" s="67"/>
      <c r="B21" t="s">
        <v>118</v>
      </c>
      <c r="C21" s="15"/>
      <c r="D21" s="11">
        <v>13.4</v>
      </c>
      <c r="E21" s="11">
        <v>9.76</v>
      </c>
      <c r="F21" s="11">
        <v>16.5</v>
      </c>
      <c r="G21" s="11">
        <v>9.99</v>
      </c>
      <c r="H21" s="11">
        <v>17.15</v>
      </c>
      <c r="I21" s="11">
        <v>8.54</v>
      </c>
      <c r="J21" s="11">
        <v>17.1</v>
      </c>
      <c r="K21" s="11">
        <v>8.94</v>
      </c>
      <c r="L21" s="56">
        <f t="shared" si="0"/>
        <v>64.15</v>
      </c>
      <c r="M21" s="57">
        <f t="shared" si="1"/>
        <v>13.4</v>
      </c>
      <c r="N21" s="57">
        <f t="shared" si="2"/>
        <v>50.75000000000001</v>
      </c>
      <c r="O21" s="57">
        <f t="shared" si="3"/>
        <v>17.15</v>
      </c>
      <c r="P21" s="57">
        <f t="shared" si="4"/>
        <v>8.54</v>
      </c>
      <c r="Q21" s="57"/>
      <c r="R21" s="57"/>
      <c r="S21" s="56">
        <v>0</v>
      </c>
      <c r="T21" s="57"/>
      <c r="U21" s="57">
        <f t="shared" si="5"/>
        <v>17.15</v>
      </c>
      <c r="V21" s="57">
        <f t="shared" si="6"/>
        <v>8.54</v>
      </c>
      <c r="W21" s="58">
        <f t="shared" si="7"/>
        <v>122.24824355971897</v>
      </c>
      <c r="X21" s="58">
        <f t="shared" si="8"/>
        <v>6.9459229295294875</v>
      </c>
    </row>
    <row r="22" spans="1:24" ht="15">
      <c r="A22" s="67"/>
      <c r="B22" t="s">
        <v>114</v>
      </c>
      <c r="C22" s="15"/>
      <c r="D22" s="11">
        <v>14.75</v>
      </c>
      <c r="E22" s="11">
        <v>10.58</v>
      </c>
      <c r="F22" s="11">
        <v>12.8</v>
      </c>
      <c r="G22" s="11">
        <v>11.14</v>
      </c>
      <c r="H22" s="11">
        <v>16.9</v>
      </c>
      <c r="I22" s="11">
        <v>7.7</v>
      </c>
      <c r="J22" s="11">
        <v>12.9</v>
      </c>
      <c r="K22" s="11">
        <v>10.3</v>
      </c>
      <c r="L22" s="56">
        <f t="shared" si="0"/>
        <v>57.35</v>
      </c>
      <c r="M22" s="57">
        <f t="shared" si="1"/>
        <v>12.8</v>
      </c>
      <c r="N22" s="57">
        <f t="shared" si="2"/>
        <v>44.55</v>
      </c>
      <c r="O22" s="57">
        <f t="shared" si="3"/>
        <v>16.9</v>
      </c>
      <c r="P22" s="57">
        <f t="shared" si="4"/>
        <v>7.7</v>
      </c>
      <c r="Q22" s="57"/>
      <c r="R22" s="57"/>
      <c r="S22" s="56">
        <v>0</v>
      </c>
      <c r="T22" s="57"/>
      <c r="U22" s="57">
        <f t="shared" si="5"/>
        <v>16.9</v>
      </c>
      <c r="V22" s="57">
        <f t="shared" si="6"/>
        <v>7.7</v>
      </c>
      <c r="W22" s="58">
        <f t="shared" si="7"/>
        <v>135.58441558441558</v>
      </c>
      <c r="X22" s="58">
        <f t="shared" si="8"/>
        <v>7.703659976387249</v>
      </c>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K5:K58 I5:I58 G5:G58 E5:E58">
      <formula1>$F$3</formula1>
      <formula2>'Results BACKUP'!#REF!</formula2>
    </dataValidation>
    <dataValidation type="decimal" allowBlank="1" showInputMessage="1" showErrorMessage="1" errorTitle="LAPS" error="The number of laps is not within the limits set at the top of this sheet. Either correct the entry or reset the parameters" sqref="J5:J58 F5:F58 H5:H58 D5:D58">
      <formula1>'Results BACKUP'!#REF!</formula1>
      <formula2>'Results BACKUP'!#REF!</formula2>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K150"/>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15.140625" style="30" bestFit="1" customWidth="1"/>
    <col min="4" max="5" width="7.57421875" style="32" customWidth="1"/>
    <col min="6" max="6" width="1.421875" style="32" customWidth="1"/>
    <col min="7" max="7" width="15.140625" style="30" bestFit="1" customWidth="1"/>
    <col min="8" max="9" width="7.57421875" style="32" customWidth="1"/>
    <col min="10" max="10" width="1.421875" style="30" customWidth="1"/>
    <col min="11" max="11" width="15.140625" style="30" bestFit="1" customWidth="1"/>
    <col min="12" max="13" width="7.57421875" style="32" customWidth="1"/>
    <col min="14" max="14" width="1.421875" style="30" customWidth="1"/>
    <col min="15" max="15" width="15.140625" style="30" bestFit="1" customWidth="1"/>
    <col min="16" max="17" width="7.57421875" style="32" customWidth="1"/>
    <col min="18" max="18" width="18.57421875" style="30" customWidth="1"/>
    <col min="19" max="19" width="15.421875" style="14" customWidth="1"/>
    <col min="20" max="16384" width="9.140625" style="14" customWidth="1"/>
  </cols>
  <sheetData>
    <row r="1" spans="1:8" ht="12.75">
      <c r="A1" s="29" t="s">
        <v>24</v>
      </c>
      <c r="D1" s="166" t="s">
        <v>28</v>
      </c>
      <c r="E1" s="166"/>
      <c r="F1" s="31"/>
      <c r="G1" s="166" t="s">
        <v>29</v>
      </c>
      <c r="H1" s="166"/>
    </row>
    <row r="2" spans="4:18" ht="12.75">
      <c r="D2" s="31" t="s">
        <v>30</v>
      </c>
      <c r="E2" s="31" t="s">
        <v>31</v>
      </c>
      <c r="F2" s="31"/>
      <c r="G2" s="31" t="s">
        <v>30</v>
      </c>
      <c r="H2" s="31" t="s">
        <v>31</v>
      </c>
      <c r="R2"/>
    </row>
    <row r="3" spans="4:8" ht="12.75">
      <c r="D3" s="11">
        <v>2</v>
      </c>
      <c r="E3" s="11">
        <v>50</v>
      </c>
      <c r="G3" s="11">
        <v>1</v>
      </c>
      <c r="H3" s="11">
        <v>25</v>
      </c>
    </row>
    <row r="4" spans="2:17" ht="18" customHeight="1">
      <c r="B4" s="33">
        <v>18</v>
      </c>
      <c r="C4" s="33" t="s">
        <v>51</v>
      </c>
      <c r="D4" s="42"/>
      <c r="E4" s="43"/>
      <c r="F4" s="44"/>
      <c r="G4" s="42"/>
      <c r="H4" s="44"/>
      <c r="I4" s="42"/>
      <c r="J4" s="45"/>
      <c r="K4" s="42"/>
      <c r="L4" s="44"/>
      <c r="M4" s="42"/>
      <c r="N4" s="45"/>
      <c r="O4" s="42"/>
      <c r="P4" s="44"/>
      <c r="Q4" s="42"/>
    </row>
    <row r="5" spans="1:18" ht="12.75">
      <c r="A5" s="29" t="s">
        <v>27</v>
      </c>
      <c r="B5" s="29" t="s">
        <v>20</v>
      </c>
      <c r="C5" s="167"/>
      <c r="D5" s="168"/>
      <c r="E5" s="169"/>
      <c r="G5" s="170"/>
      <c r="H5" s="168"/>
      <c r="I5" s="169"/>
      <c r="K5" s="163"/>
      <c r="L5" s="164"/>
      <c r="M5" s="165"/>
      <c r="O5" s="160" t="s">
        <v>19</v>
      </c>
      <c r="P5" s="161"/>
      <c r="Q5" s="162"/>
      <c r="R5" s="29" t="s">
        <v>85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4">IF(MIN(D7,E7,H7,I7,L7:M7,P7,Q7)&gt;=0.01,"OK","")</f>
      </c>
      <c r="B7" s="21">
        <v>1</v>
      </c>
      <c r="C7" t="s">
        <v>116</v>
      </c>
      <c r="D7" s="11">
        <v>0</v>
      </c>
      <c r="E7" s="11">
        <v>0</v>
      </c>
      <c r="F7" s="13"/>
      <c r="G7" t="s">
        <v>125</v>
      </c>
      <c r="H7" s="11">
        <v>0</v>
      </c>
      <c r="I7" s="11">
        <v>0</v>
      </c>
      <c r="J7" s="22"/>
      <c r="K7" t="s">
        <v>111</v>
      </c>
      <c r="L7" s="11">
        <v>0</v>
      </c>
      <c r="M7" s="11">
        <v>0</v>
      </c>
      <c r="N7" s="22"/>
      <c r="O7" t="s">
        <v>128</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128</v>
      </c>
      <c r="D8" s="11">
        <v>0</v>
      </c>
      <c r="E8" s="11">
        <v>0</v>
      </c>
      <c r="F8" s="13"/>
      <c r="G8" t="s">
        <v>116</v>
      </c>
      <c r="H8" s="11">
        <v>0</v>
      </c>
      <c r="I8" s="11">
        <v>0</v>
      </c>
      <c r="J8" s="22"/>
      <c r="K8" t="s">
        <v>125</v>
      </c>
      <c r="L8" s="11">
        <v>0</v>
      </c>
      <c r="M8" s="11">
        <v>0</v>
      </c>
      <c r="N8" s="22"/>
      <c r="O8" t="s">
        <v>111</v>
      </c>
      <c r="P8" s="11">
        <v>0</v>
      </c>
      <c r="Q8" s="11">
        <v>0</v>
      </c>
      <c r="R8" s="17">
        <f aca="true" t="shared" si="1" ref="R8:R16">IF(((SUM(D8:Q8))*100)&lt;&gt;INT((SUM(D8:Q8)*100)),"Too many dec places","")</f>
      </c>
      <c r="S8" s="20"/>
      <c r="T8" s="20"/>
      <c r="U8" s="20"/>
      <c r="V8" s="20"/>
      <c r="W8" s="20"/>
      <c r="X8" s="20"/>
      <c r="Y8" s="20"/>
      <c r="Z8" s="20"/>
      <c r="AA8" s="20"/>
      <c r="AB8" s="20"/>
      <c r="AC8" s="20"/>
      <c r="AD8" s="20"/>
      <c r="AE8" s="20"/>
    </row>
    <row r="9" spans="1:31" ht="12.75">
      <c r="A9" s="3">
        <f t="shared" si="0"/>
      </c>
      <c r="B9" s="21">
        <v>3</v>
      </c>
      <c r="C9" t="s">
        <v>113</v>
      </c>
      <c r="D9" s="11">
        <v>0</v>
      </c>
      <c r="E9" s="11">
        <v>0</v>
      </c>
      <c r="F9" s="13"/>
      <c r="G9" t="s">
        <v>127</v>
      </c>
      <c r="H9" s="11">
        <v>0</v>
      </c>
      <c r="I9" s="11">
        <v>0</v>
      </c>
      <c r="J9" s="22"/>
      <c r="K9" t="s">
        <v>122</v>
      </c>
      <c r="L9" s="11">
        <v>0</v>
      </c>
      <c r="M9" s="11">
        <v>0</v>
      </c>
      <c r="N9" s="22"/>
      <c r="O9" t="s">
        <v>121</v>
      </c>
      <c r="P9" s="11">
        <v>0</v>
      </c>
      <c r="Q9" s="11">
        <v>0</v>
      </c>
      <c r="R9" s="17">
        <f t="shared" si="1"/>
      </c>
      <c r="S9" s="20"/>
      <c r="T9" s="20"/>
      <c r="U9" s="20"/>
      <c r="V9" s="20"/>
      <c r="W9" s="20"/>
      <c r="X9" s="20"/>
      <c r="Y9" s="20"/>
      <c r="Z9" s="20"/>
      <c r="AA9" s="20"/>
      <c r="AB9" s="20"/>
      <c r="AC9" s="20"/>
      <c r="AD9" s="20"/>
      <c r="AE9" s="20"/>
    </row>
    <row r="10" spans="1:31" ht="12.75">
      <c r="A10" s="3">
        <f t="shared" si="0"/>
      </c>
      <c r="B10" s="21">
        <v>4</v>
      </c>
      <c r="C10" t="s">
        <v>121</v>
      </c>
      <c r="D10" s="11">
        <v>0</v>
      </c>
      <c r="E10" s="11">
        <v>0</v>
      </c>
      <c r="F10" s="13"/>
      <c r="G10" t="s">
        <v>113</v>
      </c>
      <c r="H10" s="11">
        <v>0</v>
      </c>
      <c r="I10" s="11">
        <v>0</v>
      </c>
      <c r="J10" s="22"/>
      <c r="K10" t="s">
        <v>127</v>
      </c>
      <c r="L10" s="11">
        <v>0</v>
      </c>
      <c r="M10" s="11">
        <v>0</v>
      </c>
      <c r="N10" s="22"/>
      <c r="O10" t="s">
        <v>122</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112</v>
      </c>
      <c r="D11" s="11">
        <v>0</v>
      </c>
      <c r="E11" s="11">
        <v>0</v>
      </c>
      <c r="F11" s="13"/>
      <c r="G11" t="s">
        <v>124</v>
      </c>
      <c r="H11" s="11">
        <v>0</v>
      </c>
      <c r="I11" s="11">
        <v>0</v>
      </c>
      <c r="J11" s="22"/>
      <c r="K11" t="s">
        <v>117</v>
      </c>
      <c r="L11" s="11">
        <v>0</v>
      </c>
      <c r="M11" s="11">
        <v>0</v>
      </c>
      <c r="N11" s="22"/>
      <c r="O11" t="s">
        <v>126</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126</v>
      </c>
      <c r="D12" s="11">
        <v>0</v>
      </c>
      <c r="E12" s="11">
        <v>0</v>
      </c>
      <c r="F12" s="13"/>
      <c r="G12" t="s">
        <v>112</v>
      </c>
      <c r="H12" s="11">
        <v>0</v>
      </c>
      <c r="I12" s="11">
        <v>0</v>
      </c>
      <c r="J12" s="22"/>
      <c r="K12" t="s">
        <v>124</v>
      </c>
      <c r="L12" s="11">
        <v>0</v>
      </c>
      <c r="M12" s="11">
        <v>0</v>
      </c>
      <c r="N12" s="22"/>
      <c r="O12" t="s">
        <v>117</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118</v>
      </c>
      <c r="D13" s="11">
        <v>0</v>
      </c>
      <c r="E13" s="11">
        <v>0</v>
      </c>
      <c r="F13" s="13"/>
      <c r="G13" t="s">
        <v>123</v>
      </c>
      <c r="H13" s="11">
        <v>0</v>
      </c>
      <c r="I13" s="11">
        <v>0</v>
      </c>
      <c r="J13" s="22"/>
      <c r="K13" t="s">
        <v>114</v>
      </c>
      <c r="L13" s="11">
        <v>0</v>
      </c>
      <c r="M13" s="11">
        <v>0</v>
      </c>
      <c r="N13" s="22"/>
      <c r="O13" t="s">
        <v>120</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120</v>
      </c>
      <c r="D14" s="11">
        <v>0</v>
      </c>
      <c r="E14" s="11">
        <v>0</v>
      </c>
      <c r="F14" s="13"/>
      <c r="G14" t="s">
        <v>118</v>
      </c>
      <c r="H14" s="11">
        <v>0</v>
      </c>
      <c r="I14" s="11">
        <v>0</v>
      </c>
      <c r="J14" s="22"/>
      <c r="K14" t="s">
        <v>123</v>
      </c>
      <c r="L14" s="11">
        <v>0</v>
      </c>
      <c r="M14" s="11">
        <v>0</v>
      </c>
      <c r="N14" s="22"/>
      <c r="O14" t="s">
        <v>114</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115</v>
      </c>
      <c r="D15" s="11">
        <v>0</v>
      </c>
      <c r="E15" s="11">
        <v>0</v>
      </c>
      <c r="F15" s="13"/>
      <c r="G15" t="s">
        <v>119</v>
      </c>
      <c r="H15" s="11">
        <v>0</v>
      </c>
      <c r="I15" s="11">
        <v>0</v>
      </c>
      <c r="J15" s="22"/>
      <c r="K15" t="s">
        <v>116</v>
      </c>
      <c r="L15" s="11">
        <v>0</v>
      </c>
      <c r="M15" s="11">
        <v>0</v>
      </c>
      <c r="N15" s="22"/>
      <c r="O15" t="s">
        <v>125</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125</v>
      </c>
      <c r="D16" s="11">
        <v>0</v>
      </c>
      <c r="E16" s="11">
        <v>0</v>
      </c>
      <c r="F16" s="13"/>
      <c r="G16" t="s">
        <v>115</v>
      </c>
      <c r="H16" s="11">
        <v>0</v>
      </c>
      <c r="I16" s="11">
        <v>0</v>
      </c>
      <c r="J16" s="22"/>
      <c r="K16" t="s">
        <v>119</v>
      </c>
      <c r="L16" s="11">
        <v>0</v>
      </c>
      <c r="M16" s="11">
        <v>0</v>
      </c>
      <c r="N16" s="22"/>
      <c r="O16" t="s">
        <v>116</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111</v>
      </c>
      <c r="D17" s="11">
        <v>0</v>
      </c>
      <c r="E17" s="11">
        <v>0</v>
      </c>
      <c r="F17" s="13"/>
      <c r="G17" t="s">
        <v>128</v>
      </c>
      <c r="H17" s="11">
        <v>0</v>
      </c>
      <c r="I17" s="11">
        <v>0</v>
      </c>
      <c r="J17" s="22"/>
      <c r="K17" t="s">
        <v>113</v>
      </c>
      <c r="L17" s="11">
        <v>0</v>
      </c>
      <c r="M17" s="11">
        <v>0</v>
      </c>
      <c r="N17" s="22"/>
      <c r="O17" t="s">
        <v>127</v>
      </c>
      <c r="P17" s="11">
        <v>0</v>
      </c>
      <c r="Q17" s="11">
        <v>0</v>
      </c>
      <c r="R17" s="17">
        <f>IF(((SUM(D17:Q17))*100)&lt;&gt;INT((SUM(D17:Q17)*100)),"Too many dec places","")</f>
      </c>
      <c r="S17" s="20"/>
      <c r="T17" s="20"/>
      <c r="U17" s="20"/>
      <c r="V17" s="20"/>
      <c r="W17" s="20"/>
      <c r="X17" s="20"/>
      <c r="Y17" s="20"/>
      <c r="Z17" s="20"/>
      <c r="AA17" s="20"/>
      <c r="AB17" s="20"/>
      <c r="AC17" s="20"/>
      <c r="AD17" s="20"/>
      <c r="AE17" s="20"/>
    </row>
    <row r="18" spans="1:31" ht="12.75">
      <c r="A18" s="3">
        <f t="shared" si="0"/>
      </c>
      <c r="B18" s="21">
        <v>12</v>
      </c>
      <c r="C18" t="s">
        <v>127</v>
      </c>
      <c r="D18" s="11">
        <v>0</v>
      </c>
      <c r="E18" s="11">
        <v>0</v>
      </c>
      <c r="F18" s="13"/>
      <c r="G18" t="s">
        <v>111</v>
      </c>
      <c r="H18" s="11">
        <v>0</v>
      </c>
      <c r="I18" s="11">
        <v>0</v>
      </c>
      <c r="J18" s="22"/>
      <c r="K18" t="s">
        <v>128</v>
      </c>
      <c r="L18" s="11">
        <v>0</v>
      </c>
      <c r="M18" s="11">
        <v>0</v>
      </c>
      <c r="N18" s="22"/>
      <c r="O18" t="s">
        <v>113</v>
      </c>
      <c r="P18" s="11">
        <v>0</v>
      </c>
      <c r="Q18" s="11">
        <v>0</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f t="shared" si="0"/>
      </c>
      <c r="B19" s="21">
        <v>13</v>
      </c>
      <c r="C19" t="s">
        <v>122</v>
      </c>
      <c r="D19" s="11">
        <v>0</v>
      </c>
      <c r="E19" s="11">
        <v>0</v>
      </c>
      <c r="F19" s="13"/>
      <c r="G19" t="s">
        <v>121</v>
      </c>
      <c r="H19" s="11">
        <v>0</v>
      </c>
      <c r="I19" s="11">
        <v>0</v>
      </c>
      <c r="J19" s="22"/>
      <c r="K19" t="s">
        <v>115</v>
      </c>
      <c r="L19" s="11">
        <v>0</v>
      </c>
      <c r="M19" s="11">
        <v>0</v>
      </c>
      <c r="N19" s="22"/>
      <c r="O19" t="s">
        <v>119</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t="s">
        <v>119</v>
      </c>
      <c r="D20" s="11">
        <v>0</v>
      </c>
      <c r="E20" s="11">
        <v>0</v>
      </c>
      <c r="F20" s="13"/>
      <c r="G20" t="s">
        <v>122</v>
      </c>
      <c r="H20" s="11">
        <v>0</v>
      </c>
      <c r="I20" s="11">
        <v>0</v>
      </c>
      <c r="J20" s="22"/>
      <c r="K20" t="s">
        <v>121</v>
      </c>
      <c r="L20" s="11">
        <v>0</v>
      </c>
      <c r="M20" s="11">
        <v>0</v>
      </c>
      <c r="N20" s="22"/>
      <c r="O20" t="s">
        <v>115</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t="s">
        <v>117</v>
      </c>
      <c r="D21" s="11">
        <v>0</v>
      </c>
      <c r="E21" s="11">
        <v>0</v>
      </c>
      <c r="F21" s="13"/>
      <c r="G21" t="s">
        <v>120</v>
      </c>
      <c r="H21" s="11">
        <v>0</v>
      </c>
      <c r="I21" s="11">
        <v>0</v>
      </c>
      <c r="J21" s="22"/>
      <c r="K21" t="s">
        <v>112</v>
      </c>
      <c r="L21" s="11">
        <v>0</v>
      </c>
      <c r="M21" s="11">
        <v>0</v>
      </c>
      <c r="N21" s="22"/>
      <c r="O21" t="s">
        <v>123</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t="s">
        <v>123</v>
      </c>
      <c r="D22" s="11">
        <v>0</v>
      </c>
      <c r="E22" s="11">
        <v>0</v>
      </c>
      <c r="F22" s="13"/>
      <c r="G22" t="s">
        <v>117</v>
      </c>
      <c r="H22" s="11">
        <v>0</v>
      </c>
      <c r="I22" s="11">
        <v>0</v>
      </c>
      <c r="J22" s="22"/>
      <c r="K22" t="s">
        <v>120</v>
      </c>
      <c r="L22" s="11">
        <v>0</v>
      </c>
      <c r="M22" s="11">
        <v>0</v>
      </c>
      <c r="N22" s="22"/>
      <c r="O22" t="s">
        <v>112</v>
      </c>
      <c r="P22" s="11">
        <v>0</v>
      </c>
      <c r="Q22" s="11">
        <v>0</v>
      </c>
      <c r="R22" s="17">
        <f t="shared" si="2"/>
      </c>
      <c r="S22" s="20"/>
      <c r="T22" s="20"/>
      <c r="U22" s="20"/>
      <c r="V22" s="20"/>
      <c r="W22" s="20"/>
      <c r="X22" s="20"/>
      <c r="Y22" s="20"/>
      <c r="Z22" s="20"/>
      <c r="AA22" s="20"/>
      <c r="AB22" s="20"/>
      <c r="AC22" s="20"/>
      <c r="AD22" s="20"/>
      <c r="AE22" s="20"/>
    </row>
    <row r="23" spans="1:31" ht="12.75">
      <c r="A23" s="3">
        <f t="shared" si="0"/>
      </c>
      <c r="B23" s="21">
        <v>17</v>
      </c>
      <c r="C23" t="s">
        <v>114</v>
      </c>
      <c r="D23" s="11">
        <v>0</v>
      </c>
      <c r="E23" s="11">
        <v>0</v>
      </c>
      <c r="F23" s="13"/>
      <c r="G23" t="s">
        <v>126</v>
      </c>
      <c r="H23" s="11">
        <v>0</v>
      </c>
      <c r="I23" s="11">
        <v>0</v>
      </c>
      <c r="J23" s="22"/>
      <c r="K23" t="s">
        <v>118</v>
      </c>
      <c r="L23" s="11">
        <v>0</v>
      </c>
      <c r="M23" s="11">
        <v>0</v>
      </c>
      <c r="N23" s="22"/>
      <c r="O23" t="s">
        <v>124</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t="s">
        <v>124</v>
      </c>
      <c r="D24" s="11">
        <v>0</v>
      </c>
      <c r="E24" s="11">
        <v>0</v>
      </c>
      <c r="F24" s="13"/>
      <c r="G24" t="s">
        <v>114</v>
      </c>
      <c r="H24" s="11">
        <v>0</v>
      </c>
      <c r="I24" s="11">
        <v>0</v>
      </c>
      <c r="J24" s="22"/>
      <c r="K24" t="s">
        <v>126</v>
      </c>
      <c r="L24" s="11">
        <v>0</v>
      </c>
      <c r="M24" s="11">
        <v>0</v>
      </c>
      <c r="N24" s="22"/>
      <c r="O24" t="s">
        <v>118</v>
      </c>
      <c r="P24" s="11">
        <v>0</v>
      </c>
      <c r="Q24" s="11">
        <v>0</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dimension ref="A3:X500"/>
  <sheetViews>
    <sheetView zoomScalePageLayoutView="0" workbookViewId="0" topLeftCell="A1">
      <selection activeCell="A5" sqref="A5"/>
    </sheetView>
  </sheetViews>
  <sheetFormatPr defaultColWidth="9.140625" defaultRowHeight="12.75"/>
  <cols>
    <col min="1" max="1" width="4.421875" style="14" customWidth="1"/>
    <col min="2" max="2" width="12.00390625" style="14" customWidth="1"/>
    <col min="3" max="3" width="15.140625" style="14" customWidth="1"/>
    <col min="4" max="22" width="9.140625" style="14" customWidth="1"/>
    <col min="23" max="23" width="9.421875" style="14" customWidth="1"/>
    <col min="24" max="16384" width="9.140625" style="14" customWidth="1"/>
  </cols>
  <sheetData>
    <row r="2" ht="13.5" thickBot="1"/>
    <row r="3" spans="1:24" ht="13.5" thickTop="1">
      <c r="A3" s="60"/>
      <c r="B3" s="61"/>
      <c r="C3" s="61"/>
      <c r="D3" s="71"/>
      <c r="E3" s="72"/>
      <c r="F3" s="74"/>
      <c r="G3" s="75"/>
      <c r="H3" s="77"/>
      <c r="I3" s="78"/>
      <c r="J3" s="94" t="s">
        <v>77</v>
      </c>
      <c r="K3" s="95" t="s">
        <v>78</v>
      </c>
      <c r="L3" s="48" t="s">
        <v>1</v>
      </c>
      <c r="M3" s="48" t="s">
        <v>1</v>
      </c>
      <c r="N3" s="48" t="s">
        <v>1</v>
      </c>
      <c r="O3" s="48" t="s">
        <v>1</v>
      </c>
      <c r="P3" s="49" t="s">
        <v>2</v>
      </c>
      <c r="Q3" s="50" t="s">
        <v>4</v>
      </c>
      <c r="R3" s="50" t="s">
        <v>4</v>
      </c>
      <c r="S3" s="48" t="s">
        <v>4</v>
      </c>
      <c r="T3" s="48" t="s">
        <v>4</v>
      </c>
      <c r="U3" s="48" t="s">
        <v>3</v>
      </c>
      <c r="V3" s="49" t="s">
        <v>2</v>
      </c>
      <c r="W3" s="50" t="s">
        <v>79</v>
      </c>
      <c r="X3" s="59">
        <v>87</v>
      </c>
    </row>
    <row r="4" spans="1:24" ht="24.75" thickBot="1">
      <c r="A4" s="62" t="s">
        <v>5</v>
      </c>
      <c r="B4" s="63" t="s">
        <v>6</v>
      </c>
      <c r="C4" s="64" t="s">
        <v>7</v>
      </c>
      <c r="D4" s="73" t="s">
        <v>8</v>
      </c>
      <c r="E4" s="73" t="s">
        <v>9</v>
      </c>
      <c r="F4" s="76" t="s">
        <v>8</v>
      </c>
      <c r="G4" s="76" t="s">
        <v>9</v>
      </c>
      <c r="H4" s="79" t="s">
        <v>8</v>
      </c>
      <c r="I4" s="79" t="s">
        <v>9</v>
      </c>
      <c r="J4" s="96" t="s">
        <v>8</v>
      </c>
      <c r="K4" s="96" t="s">
        <v>9</v>
      </c>
      <c r="L4" s="51" t="s">
        <v>10</v>
      </c>
      <c r="M4" s="51" t="s">
        <v>11</v>
      </c>
      <c r="N4" s="51" t="s">
        <v>13</v>
      </c>
      <c r="O4" s="51" t="s">
        <v>12</v>
      </c>
      <c r="P4" s="51" t="s">
        <v>14</v>
      </c>
      <c r="Q4" s="51" t="s">
        <v>0</v>
      </c>
      <c r="R4" s="51" t="s">
        <v>15</v>
      </c>
      <c r="S4" s="52" t="s">
        <v>3</v>
      </c>
      <c r="T4" s="52" t="s">
        <v>16</v>
      </c>
      <c r="U4" s="53" t="s">
        <v>17</v>
      </c>
      <c r="V4" s="53" t="s">
        <v>18</v>
      </c>
      <c r="W4" s="54" t="s">
        <v>81</v>
      </c>
      <c r="X4" s="55" t="s">
        <v>80</v>
      </c>
    </row>
    <row r="5" spans="1:24" ht="15.75" thickBot="1">
      <c r="A5" s="65"/>
      <c r="B5" s="66" t="s">
        <v>116</v>
      </c>
      <c r="C5" s="18"/>
      <c r="D5" s="32"/>
      <c r="E5" s="32"/>
      <c r="F5" s="32"/>
      <c r="G5" s="32"/>
      <c r="H5" s="32"/>
      <c r="I5" s="32"/>
      <c r="J5" s="32"/>
      <c r="K5" s="32"/>
      <c r="L5" s="56">
        <f>SUM(D5,F5,H5,J5)</f>
        <v>0</v>
      </c>
      <c r="M5" s="57">
        <f>IF(COUNT(D5,F5,H5,J5)=4,MINA(D5,F5,H5,J5),0)</f>
        <v>0</v>
      </c>
      <c r="N5" s="57">
        <f>SUM(L5-M5)</f>
        <v>0</v>
      </c>
      <c r="O5" s="57">
        <f>MAX(D5,F5,H5,J5)</f>
        <v>0</v>
      </c>
      <c r="P5" s="57">
        <f>MIN(E5,G5,I5,K5)</f>
        <v>0</v>
      </c>
      <c r="Q5" s="57"/>
      <c r="R5" s="57"/>
      <c r="S5" s="56">
        <v>0</v>
      </c>
      <c r="T5" s="57"/>
      <c r="U5" s="57">
        <f>MAX(O5,S5)</f>
        <v>0</v>
      </c>
      <c r="V5" s="57">
        <f>MIN(P5,T5)</f>
        <v>0</v>
      </c>
      <c r="W5" s="58">
        <f>IF(V5&lt;&gt;0,SUM($X$3/V5*12),"")</f>
      </c>
      <c r="X5" s="58">
        <f>IF(V5&lt;&gt;0,SUM(3600/V5*$X$3/5280),"")</f>
      </c>
    </row>
    <row r="6" spans="1:24" ht="15.75" thickBot="1">
      <c r="A6" s="67"/>
      <c r="B6" s="30" t="s">
        <v>125</v>
      </c>
      <c r="C6" s="15"/>
      <c r="D6" s="32"/>
      <c r="E6" s="32"/>
      <c r="F6" s="32"/>
      <c r="G6" s="32"/>
      <c r="H6" s="32"/>
      <c r="I6" s="32"/>
      <c r="J6" s="32"/>
      <c r="K6" s="32"/>
      <c r="L6" s="56">
        <f aca="true" t="shared" si="0" ref="L6:L22">SUM(D6,F6,H6,J6)</f>
        <v>0</v>
      </c>
      <c r="M6" s="57">
        <f aca="true" t="shared" si="1" ref="M6:M22">IF(COUNT(D6,F6,H6,J6)=4,MINA(D6,F6,H6,J6),0)</f>
        <v>0</v>
      </c>
      <c r="N6" s="57">
        <f aca="true" t="shared" si="2" ref="N6:N22">SUM(L6-M6)</f>
        <v>0</v>
      </c>
      <c r="O6" s="57">
        <f aca="true" t="shared" si="3" ref="O6:O22">MAX(D6,F6,H6,J6)</f>
        <v>0</v>
      </c>
      <c r="P6" s="57">
        <f aca="true" t="shared" si="4" ref="P6:P22">MIN(E6,G6,I6,K6)</f>
        <v>0</v>
      </c>
      <c r="Q6" s="57"/>
      <c r="R6" s="57"/>
      <c r="S6" s="56">
        <v>0</v>
      </c>
      <c r="T6" s="57"/>
      <c r="U6" s="57">
        <f aca="true" t="shared" si="5" ref="U6:U22">MAX(O6,S6)</f>
        <v>0</v>
      </c>
      <c r="V6" s="57">
        <f aca="true" t="shared" si="6" ref="V6:V22">MIN(P6,T6)</f>
        <v>0</v>
      </c>
      <c r="W6" s="58">
        <f aca="true" t="shared" si="7" ref="W6:W22">IF(V6&lt;&gt;0,SUM($X$3/V6*12),"")</f>
      </c>
      <c r="X6" s="58">
        <f aca="true" t="shared" si="8" ref="X6:X22">IF(V6&lt;&gt;0,SUM(3600/V6*$X$3/5280),"")</f>
      </c>
    </row>
    <row r="7" spans="1:24" ht="15.75" thickBot="1">
      <c r="A7" s="67"/>
      <c r="B7" s="30" t="s">
        <v>111</v>
      </c>
      <c r="C7" s="15"/>
      <c r="D7" s="32"/>
      <c r="E7" s="32"/>
      <c r="F7" s="32"/>
      <c r="G7" s="32"/>
      <c r="H7" s="32"/>
      <c r="I7" s="32"/>
      <c r="J7" s="32"/>
      <c r="K7" s="32"/>
      <c r="L7" s="56">
        <f t="shared" si="0"/>
        <v>0</v>
      </c>
      <c r="M7" s="57">
        <f t="shared" si="1"/>
        <v>0</v>
      </c>
      <c r="N7" s="57">
        <f t="shared" si="2"/>
        <v>0</v>
      </c>
      <c r="O7" s="57">
        <f t="shared" si="3"/>
        <v>0</v>
      </c>
      <c r="P7" s="57">
        <f t="shared" si="4"/>
        <v>0</v>
      </c>
      <c r="Q7" s="57"/>
      <c r="R7" s="57"/>
      <c r="S7" s="56">
        <v>0</v>
      </c>
      <c r="T7" s="57"/>
      <c r="U7" s="57">
        <f t="shared" si="5"/>
        <v>0</v>
      </c>
      <c r="V7" s="57">
        <f t="shared" si="6"/>
        <v>0</v>
      </c>
      <c r="W7" s="58">
        <f t="shared" si="7"/>
      </c>
      <c r="X7" s="58">
        <f t="shared" si="8"/>
      </c>
    </row>
    <row r="8" spans="1:24" ht="15.75" thickBot="1">
      <c r="A8" s="67"/>
      <c r="B8" s="30" t="s">
        <v>128</v>
      </c>
      <c r="C8" s="15"/>
      <c r="D8" s="32"/>
      <c r="E8" s="32"/>
      <c r="F8" s="32"/>
      <c r="G8" s="32"/>
      <c r="H8" s="32"/>
      <c r="I8" s="32"/>
      <c r="J8" s="32"/>
      <c r="K8" s="32"/>
      <c r="L8" s="56">
        <f t="shared" si="0"/>
        <v>0</v>
      </c>
      <c r="M8" s="57">
        <f t="shared" si="1"/>
        <v>0</v>
      </c>
      <c r="N8" s="57">
        <f t="shared" si="2"/>
        <v>0</v>
      </c>
      <c r="O8" s="57">
        <f t="shared" si="3"/>
        <v>0</v>
      </c>
      <c r="P8" s="57">
        <f t="shared" si="4"/>
        <v>0</v>
      </c>
      <c r="Q8" s="57"/>
      <c r="R8" s="57"/>
      <c r="S8" s="56">
        <v>0</v>
      </c>
      <c r="T8" s="57"/>
      <c r="U8" s="57">
        <f t="shared" si="5"/>
        <v>0</v>
      </c>
      <c r="V8" s="57">
        <f t="shared" si="6"/>
        <v>0</v>
      </c>
      <c r="W8" s="58">
        <f t="shared" si="7"/>
      </c>
      <c r="X8" s="58">
        <f t="shared" si="8"/>
      </c>
    </row>
    <row r="9" spans="1:24" ht="15.75" thickBot="1">
      <c r="A9" s="67"/>
      <c r="B9" s="30" t="s">
        <v>113</v>
      </c>
      <c r="C9" s="15"/>
      <c r="D9" s="32"/>
      <c r="E9" s="32"/>
      <c r="F9" s="32"/>
      <c r="G9" s="32"/>
      <c r="H9" s="32"/>
      <c r="I9" s="32"/>
      <c r="J9" s="32"/>
      <c r="K9" s="32"/>
      <c r="L9" s="56">
        <f t="shared" si="0"/>
        <v>0</v>
      </c>
      <c r="M9" s="57">
        <f t="shared" si="1"/>
        <v>0</v>
      </c>
      <c r="N9" s="57">
        <f t="shared" si="2"/>
        <v>0</v>
      </c>
      <c r="O9" s="57">
        <f t="shared" si="3"/>
        <v>0</v>
      </c>
      <c r="P9" s="57">
        <f t="shared" si="4"/>
        <v>0</v>
      </c>
      <c r="Q9" s="57"/>
      <c r="R9" s="57"/>
      <c r="S9" s="56">
        <v>0</v>
      </c>
      <c r="T9" s="57"/>
      <c r="U9" s="57">
        <f t="shared" si="5"/>
        <v>0</v>
      </c>
      <c r="V9" s="57">
        <f t="shared" si="6"/>
        <v>0</v>
      </c>
      <c r="W9" s="58">
        <f t="shared" si="7"/>
      </c>
      <c r="X9" s="58">
        <f t="shared" si="8"/>
      </c>
    </row>
    <row r="10" spans="1:24" ht="15.75" thickBot="1">
      <c r="A10" s="67"/>
      <c r="B10" s="30" t="s">
        <v>127</v>
      </c>
      <c r="C10" s="15"/>
      <c r="D10" s="32"/>
      <c r="E10" s="32"/>
      <c r="F10" s="32"/>
      <c r="G10" s="32"/>
      <c r="H10" s="32"/>
      <c r="I10" s="32"/>
      <c r="J10" s="32"/>
      <c r="K10" s="32"/>
      <c r="L10" s="56">
        <f t="shared" si="0"/>
        <v>0</v>
      </c>
      <c r="M10" s="57">
        <f t="shared" si="1"/>
        <v>0</v>
      </c>
      <c r="N10" s="57">
        <f t="shared" si="2"/>
        <v>0</v>
      </c>
      <c r="O10" s="57">
        <f t="shared" si="3"/>
        <v>0</v>
      </c>
      <c r="P10" s="57">
        <f t="shared" si="4"/>
        <v>0</v>
      </c>
      <c r="Q10" s="57"/>
      <c r="R10" s="57"/>
      <c r="S10" s="56">
        <v>0</v>
      </c>
      <c r="T10" s="57"/>
      <c r="U10" s="57">
        <f t="shared" si="5"/>
        <v>0</v>
      </c>
      <c r="V10" s="57">
        <f t="shared" si="6"/>
        <v>0</v>
      </c>
      <c r="W10" s="58">
        <f t="shared" si="7"/>
      </c>
      <c r="X10" s="58">
        <f t="shared" si="8"/>
      </c>
    </row>
    <row r="11" spans="1:24" ht="15.75" thickBot="1">
      <c r="A11" s="67"/>
      <c r="B11" s="30" t="s">
        <v>122</v>
      </c>
      <c r="C11" s="15"/>
      <c r="D11" s="32"/>
      <c r="E11" s="32"/>
      <c r="F11" s="32"/>
      <c r="G11" s="32"/>
      <c r="H11" s="32"/>
      <c r="I11" s="32"/>
      <c r="J11" s="32"/>
      <c r="K11" s="32"/>
      <c r="L11" s="56">
        <f t="shared" si="0"/>
        <v>0</v>
      </c>
      <c r="M11" s="57">
        <f t="shared" si="1"/>
        <v>0</v>
      </c>
      <c r="N11" s="57">
        <f t="shared" si="2"/>
        <v>0</v>
      </c>
      <c r="O11" s="57">
        <f t="shared" si="3"/>
        <v>0</v>
      </c>
      <c r="P11" s="57">
        <f t="shared" si="4"/>
        <v>0</v>
      </c>
      <c r="Q11" s="57"/>
      <c r="R11" s="57"/>
      <c r="S11" s="56">
        <v>0</v>
      </c>
      <c r="T11" s="57"/>
      <c r="U11" s="57">
        <f t="shared" si="5"/>
        <v>0</v>
      </c>
      <c r="V11" s="57">
        <f t="shared" si="6"/>
        <v>0</v>
      </c>
      <c r="W11" s="58">
        <f t="shared" si="7"/>
      </c>
      <c r="X11" s="58">
        <f t="shared" si="8"/>
      </c>
    </row>
    <row r="12" spans="1:24" ht="15.75" thickBot="1">
      <c r="A12" s="67"/>
      <c r="B12" s="30" t="s">
        <v>121</v>
      </c>
      <c r="C12" s="15"/>
      <c r="D12" s="32"/>
      <c r="E12" s="32"/>
      <c r="F12" s="32"/>
      <c r="G12" s="32"/>
      <c r="H12" s="32"/>
      <c r="I12" s="32"/>
      <c r="J12" s="32"/>
      <c r="K12" s="32"/>
      <c r="L12" s="56">
        <f t="shared" si="0"/>
        <v>0</v>
      </c>
      <c r="M12" s="57">
        <f t="shared" si="1"/>
        <v>0</v>
      </c>
      <c r="N12" s="57">
        <f t="shared" si="2"/>
        <v>0</v>
      </c>
      <c r="O12" s="57">
        <f t="shared" si="3"/>
        <v>0</v>
      </c>
      <c r="P12" s="57">
        <f t="shared" si="4"/>
        <v>0</v>
      </c>
      <c r="Q12" s="57"/>
      <c r="R12" s="57"/>
      <c r="S12" s="56">
        <v>0</v>
      </c>
      <c r="T12" s="57"/>
      <c r="U12" s="57">
        <f t="shared" si="5"/>
        <v>0</v>
      </c>
      <c r="V12" s="57">
        <f t="shared" si="6"/>
        <v>0</v>
      </c>
      <c r="W12" s="58">
        <f t="shared" si="7"/>
      </c>
      <c r="X12" s="58">
        <f t="shared" si="8"/>
      </c>
    </row>
    <row r="13" spans="1:24" ht="15.75" thickBot="1">
      <c r="A13" s="67"/>
      <c r="B13" s="30" t="s">
        <v>115</v>
      </c>
      <c r="C13" s="15"/>
      <c r="D13" s="32"/>
      <c r="E13" s="32"/>
      <c r="F13" s="32"/>
      <c r="G13" s="32"/>
      <c r="H13" s="32"/>
      <c r="I13" s="32"/>
      <c r="J13" s="32"/>
      <c r="K13" s="32"/>
      <c r="L13" s="56">
        <f t="shared" si="0"/>
        <v>0</v>
      </c>
      <c r="M13" s="57">
        <f t="shared" si="1"/>
        <v>0</v>
      </c>
      <c r="N13" s="57">
        <f t="shared" si="2"/>
        <v>0</v>
      </c>
      <c r="O13" s="57">
        <f t="shared" si="3"/>
        <v>0</v>
      </c>
      <c r="P13" s="57">
        <f t="shared" si="4"/>
        <v>0</v>
      </c>
      <c r="Q13" s="57"/>
      <c r="R13" s="57"/>
      <c r="S13" s="56">
        <v>0</v>
      </c>
      <c r="T13" s="57"/>
      <c r="U13" s="57">
        <f t="shared" si="5"/>
        <v>0</v>
      </c>
      <c r="V13" s="57">
        <f t="shared" si="6"/>
        <v>0</v>
      </c>
      <c r="W13" s="58">
        <f t="shared" si="7"/>
      </c>
      <c r="X13" s="58">
        <f t="shared" si="8"/>
      </c>
    </row>
    <row r="14" spans="1:24" ht="15.75" thickBot="1">
      <c r="A14" s="67"/>
      <c r="B14" s="30" t="s">
        <v>119</v>
      </c>
      <c r="C14" s="15"/>
      <c r="D14" s="32"/>
      <c r="E14" s="32"/>
      <c r="F14" s="32"/>
      <c r="G14" s="32"/>
      <c r="H14" s="32"/>
      <c r="I14" s="32"/>
      <c r="J14" s="32"/>
      <c r="K14" s="32"/>
      <c r="L14" s="56">
        <f t="shared" si="0"/>
        <v>0</v>
      </c>
      <c r="M14" s="57">
        <f t="shared" si="1"/>
        <v>0</v>
      </c>
      <c r="N14" s="57">
        <f t="shared" si="2"/>
        <v>0</v>
      </c>
      <c r="O14" s="57">
        <f t="shared" si="3"/>
        <v>0</v>
      </c>
      <c r="P14" s="57">
        <f t="shared" si="4"/>
        <v>0</v>
      </c>
      <c r="Q14" s="57"/>
      <c r="R14" s="57"/>
      <c r="S14" s="56">
        <v>0</v>
      </c>
      <c r="T14" s="57"/>
      <c r="U14" s="57">
        <f t="shared" si="5"/>
        <v>0</v>
      </c>
      <c r="V14" s="57">
        <f t="shared" si="6"/>
        <v>0</v>
      </c>
      <c r="W14" s="58">
        <f t="shared" si="7"/>
      </c>
      <c r="X14" s="58">
        <f t="shared" si="8"/>
      </c>
    </row>
    <row r="15" spans="1:24" ht="15.75" thickBot="1">
      <c r="A15" s="67"/>
      <c r="B15" s="30" t="s">
        <v>112</v>
      </c>
      <c r="C15" s="15"/>
      <c r="D15" s="32"/>
      <c r="E15" s="32"/>
      <c r="F15" s="32"/>
      <c r="G15" s="32"/>
      <c r="H15" s="32"/>
      <c r="I15" s="32"/>
      <c r="J15" s="32"/>
      <c r="K15" s="32"/>
      <c r="L15" s="56">
        <f t="shared" si="0"/>
        <v>0</v>
      </c>
      <c r="M15" s="57">
        <f t="shared" si="1"/>
        <v>0</v>
      </c>
      <c r="N15" s="57">
        <f t="shared" si="2"/>
        <v>0</v>
      </c>
      <c r="O15" s="57">
        <f t="shared" si="3"/>
        <v>0</v>
      </c>
      <c r="P15" s="57">
        <f t="shared" si="4"/>
        <v>0</v>
      </c>
      <c r="Q15" s="57"/>
      <c r="R15" s="57"/>
      <c r="S15" s="56">
        <v>0</v>
      </c>
      <c r="T15" s="57"/>
      <c r="U15" s="57">
        <f t="shared" si="5"/>
        <v>0</v>
      </c>
      <c r="V15" s="57">
        <f t="shared" si="6"/>
        <v>0</v>
      </c>
      <c r="W15" s="58">
        <f t="shared" si="7"/>
      </c>
      <c r="X15" s="58">
        <f t="shared" si="8"/>
      </c>
    </row>
    <row r="16" spans="1:24" ht="15.75" thickBot="1">
      <c r="A16" s="67"/>
      <c r="B16" s="30" t="s">
        <v>124</v>
      </c>
      <c r="C16" s="15"/>
      <c r="D16" s="32"/>
      <c r="E16" s="32"/>
      <c r="F16" s="32"/>
      <c r="G16" s="32"/>
      <c r="H16" s="32"/>
      <c r="I16" s="32"/>
      <c r="J16" s="32"/>
      <c r="K16" s="32"/>
      <c r="L16" s="56">
        <f t="shared" si="0"/>
        <v>0</v>
      </c>
      <c r="M16" s="57">
        <f t="shared" si="1"/>
        <v>0</v>
      </c>
      <c r="N16" s="57">
        <f t="shared" si="2"/>
        <v>0</v>
      </c>
      <c r="O16" s="57">
        <f t="shared" si="3"/>
        <v>0</v>
      </c>
      <c r="P16" s="57">
        <f t="shared" si="4"/>
        <v>0</v>
      </c>
      <c r="Q16" s="57"/>
      <c r="R16" s="57"/>
      <c r="S16" s="56">
        <v>0</v>
      </c>
      <c r="T16" s="57"/>
      <c r="U16" s="57">
        <f t="shared" si="5"/>
        <v>0</v>
      </c>
      <c r="V16" s="57">
        <f t="shared" si="6"/>
        <v>0</v>
      </c>
      <c r="W16" s="58">
        <f t="shared" si="7"/>
      </c>
      <c r="X16" s="58">
        <f t="shared" si="8"/>
      </c>
    </row>
    <row r="17" spans="1:24" ht="15.75" thickBot="1">
      <c r="A17" s="67"/>
      <c r="B17" s="30" t="s">
        <v>117</v>
      </c>
      <c r="C17" s="15"/>
      <c r="D17" s="32"/>
      <c r="E17" s="32"/>
      <c r="F17" s="32"/>
      <c r="G17" s="32"/>
      <c r="H17" s="32"/>
      <c r="I17" s="32"/>
      <c r="J17" s="32"/>
      <c r="K17" s="32"/>
      <c r="L17" s="56">
        <f t="shared" si="0"/>
        <v>0</v>
      </c>
      <c r="M17" s="57">
        <f t="shared" si="1"/>
        <v>0</v>
      </c>
      <c r="N17" s="57">
        <f t="shared" si="2"/>
        <v>0</v>
      </c>
      <c r="O17" s="57">
        <f t="shared" si="3"/>
        <v>0</v>
      </c>
      <c r="P17" s="57">
        <f t="shared" si="4"/>
        <v>0</v>
      </c>
      <c r="Q17" s="57"/>
      <c r="R17" s="57"/>
      <c r="S17" s="56">
        <v>0</v>
      </c>
      <c r="T17" s="57"/>
      <c r="U17" s="57">
        <f t="shared" si="5"/>
        <v>0</v>
      </c>
      <c r="V17" s="57">
        <f t="shared" si="6"/>
        <v>0</v>
      </c>
      <c r="W17" s="58">
        <f t="shared" si="7"/>
      </c>
      <c r="X17" s="58">
        <f t="shared" si="8"/>
      </c>
    </row>
    <row r="18" spans="1:24" ht="15.75" thickBot="1">
      <c r="A18" s="67"/>
      <c r="B18" s="30" t="s">
        <v>126</v>
      </c>
      <c r="C18" s="15"/>
      <c r="D18" s="32"/>
      <c r="E18" s="32"/>
      <c r="F18" s="32"/>
      <c r="G18" s="32"/>
      <c r="H18" s="32"/>
      <c r="I18" s="32"/>
      <c r="J18" s="32"/>
      <c r="K18" s="32"/>
      <c r="L18" s="56">
        <f t="shared" si="0"/>
        <v>0</v>
      </c>
      <c r="M18" s="57">
        <f t="shared" si="1"/>
        <v>0</v>
      </c>
      <c r="N18" s="57">
        <f t="shared" si="2"/>
        <v>0</v>
      </c>
      <c r="O18" s="57">
        <f t="shared" si="3"/>
        <v>0</v>
      </c>
      <c r="P18" s="57">
        <f t="shared" si="4"/>
        <v>0</v>
      </c>
      <c r="Q18" s="57"/>
      <c r="R18" s="57"/>
      <c r="S18" s="56">
        <v>0</v>
      </c>
      <c r="T18" s="57"/>
      <c r="U18" s="57">
        <f t="shared" si="5"/>
        <v>0</v>
      </c>
      <c r="V18" s="57">
        <f t="shared" si="6"/>
        <v>0</v>
      </c>
      <c r="W18" s="58">
        <f t="shared" si="7"/>
      </c>
      <c r="X18" s="58">
        <f t="shared" si="8"/>
      </c>
    </row>
    <row r="19" spans="1:24" ht="15.75" thickBot="1">
      <c r="A19" s="67"/>
      <c r="B19" s="30" t="s">
        <v>118</v>
      </c>
      <c r="C19" s="15"/>
      <c r="D19" s="32"/>
      <c r="E19" s="32"/>
      <c r="F19" s="32"/>
      <c r="G19" s="32"/>
      <c r="H19" s="32"/>
      <c r="I19" s="32"/>
      <c r="J19" s="32"/>
      <c r="K19" s="32"/>
      <c r="L19" s="56">
        <f t="shared" si="0"/>
        <v>0</v>
      </c>
      <c r="M19" s="57">
        <f t="shared" si="1"/>
        <v>0</v>
      </c>
      <c r="N19" s="57">
        <f t="shared" si="2"/>
        <v>0</v>
      </c>
      <c r="O19" s="57">
        <f t="shared" si="3"/>
        <v>0</v>
      </c>
      <c r="P19" s="57">
        <f t="shared" si="4"/>
        <v>0</v>
      </c>
      <c r="Q19" s="57"/>
      <c r="R19" s="57"/>
      <c r="S19" s="56">
        <v>0</v>
      </c>
      <c r="T19" s="57"/>
      <c r="U19" s="57">
        <f t="shared" si="5"/>
        <v>0</v>
      </c>
      <c r="V19" s="57">
        <f t="shared" si="6"/>
        <v>0</v>
      </c>
      <c r="W19" s="58">
        <f t="shared" si="7"/>
      </c>
      <c r="X19" s="58">
        <f t="shared" si="8"/>
      </c>
    </row>
    <row r="20" spans="1:24" ht="15.75" thickBot="1">
      <c r="A20" s="67"/>
      <c r="B20" s="30" t="s">
        <v>123</v>
      </c>
      <c r="C20" s="15"/>
      <c r="D20" s="32"/>
      <c r="E20" s="32"/>
      <c r="F20" s="32"/>
      <c r="G20" s="32"/>
      <c r="H20" s="32"/>
      <c r="I20" s="32"/>
      <c r="J20" s="32"/>
      <c r="K20" s="32"/>
      <c r="L20" s="56">
        <f t="shared" si="0"/>
        <v>0</v>
      </c>
      <c r="M20" s="57">
        <f t="shared" si="1"/>
        <v>0</v>
      </c>
      <c r="N20" s="57">
        <f t="shared" si="2"/>
        <v>0</v>
      </c>
      <c r="O20" s="57">
        <f t="shared" si="3"/>
        <v>0</v>
      </c>
      <c r="P20" s="57">
        <f t="shared" si="4"/>
        <v>0</v>
      </c>
      <c r="Q20" s="57"/>
      <c r="R20" s="57"/>
      <c r="S20" s="56">
        <v>0</v>
      </c>
      <c r="T20" s="57"/>
      <c r="U20" s="57">
        <f t="shared" si="5"/>
        <v>0</v>
      </c>
      <c r="V20" s="57">
        <f t="shared" si="6"/>
        <v>0</v>
      </c>
      <c r="W20" s="58">
        <f t="shared" si="7"/>
      </c>
      <c r="X20" s="58">
        <f t="shared" si="8"/>
      </c>
    </row>
    <row r="21" spans="1:24" ht="15.75" thickBot="1">
      <c r="A21" s="67"/>
      <c r="B21" s="30" t="s">
        <v>114</v>
      </c>
      <c r="C21" s="15"/>
      <c r="D21" s="32"/>
      <c r="E21" s="32"/>
      <c r="F21" s="32"/>
      <c r="G21" s="32"/>
      <c r="H21" s="32"/>
      <c r="I21" s="32"/>
      <c r="J21" s="32"/>
      <c r="K21" s="32"/>
      <c r="L21" s="56">
        <f t="shared" si="0"/>
        <v>0</v>
      </c>
      <c r="M21" s="57">
        <f t="shared" si="1"/>
        <v>0</v>
      </c>
      <c r="N21" s="57">
        <f t="shared" si="2"/>
        <v>0</v>
      </c>
      <c r="O21" s="57">
        <f t="shared" si="3"/>
        <v>0</v>
      </c>
      <c r="P21" s="57">
        <f t="shared" si="4"/>
        <v>0</v>
      </c>
      <c r="Q21" s="57"/>
      <c r="R21" s="57"/>
      <c r="S21" s="56">
        <v>0</v>
      </c>
      <c r="T21" s="57"/>
      <c r="U21" s="57">
        <f t="shared" si="5"/>
        <v>0</v>
      </c>
      <c r="V21" s="57">
        <f t="shared" si="6"/>
        <v>0</v>
      </c>
      <c r="W21" s="58">
        <f t="shared" si="7"/>
      </c>
      <c r="X21" s="58">
        <f t="shared" si="8"/>
      </c>
    </row>
    <row r="22" spans="1:24" ht="15">
      <c r="A22" s="67"/>
      <c r="B22" s="30" t="s">
        <v>120</v>
      </c>
      <c r="C22" s="15"/>
      <c r="D22" s="32"/>
      <c r="E22" s="32"/>
      <c r="F22" s="32"/>
      <c r="G22" s="32"/>
      <c r="H22" s="32"/>
      <c r="I22" s="32"/>
      <c r="J22" s="32"/>
      <c r="K22" s="32"/>
      <c r="L22" s="56">
        <f t="shared" si="0"/>
        <v>0</v>
      </c>
      <c r="M22" s="57">
        <f t="shared" si="1"/>
        <v>0</v>
      </c>
      <c r="N22" s="57">
        <f t="shared" si="2"/>
        <v>0</v>
      </c>
      <c r="O22" s="57">
        <f t="shared" si="3"/>
        <v>0</v>
      </c>
      <c r="P22" s="57">
        <f t="shared" si="4"/>
        <v>0</v>
      </c>
      <c r="Q22" s="57"/>
      <c r="R22" s="57"/>
      <c r="S22" s="56">
        <v>0</v>
      </c>
      <c r="T22" s="57"/>
      <c r="U22" s="57">
        <f t="shared" si="5"/>
        <v>0</v>
      </c>
      <c r="V22" s="57">
        <f t="shared" si="6"/>
        <v>0</v>
      </c>
      <c r="W22" s="58">
        <f t="shared" si="7"/>
      </c>
      <c r="X22" s="58">
        <f t="shared" si="8"/>
      </c>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150"/>
  <sheetViews>
    <sheetView zoomScalePageLayoutView="0" workbookViewId="0" topLeftCell="A2">
      <selection activeCell="A5" sqref="A5"/>
    </sheetView>
  </sheetViews>
  <sheetFormatPr defaultColWidth="9.140625" defaultRowHeight="12.75"/>
  <cols>
    <col min="1" max="1" width="18.421875" style="14" customWidth="1"/>
    <col min="2" max="2" width="15.57421875" style="14" customWidth="1"/>
    <col min="3" max="16384" width="9.140625" style="14" customWidth="1"/>
  </cols>
  <sheetData>
    <row r="1" spans="1:5" ht="21">
      <c r="A1" s="158" t="s">
        <v>33</v>
      </c>
      <c r="B1" s="158"/>
      <c r="C1" s="158"/>
      <c r="D1" s="158"/>
      <c r="E1" s="158"/>
    </row>
    <row r="2" spans="1:5" ht="21">
      <c r="A2" s="158" t="s">
        <v>110</v>
      </c>
      <c r="B2" s="158"/>
      <c r="C2" s="158"/>
      <c r="D2" s="158"/>
      <c r="E2" s="158"/>
    </row>
    <row r="3" spans="1:5" ht="21" thickBot="1">
      <c r="A3" s="159"/>
      <c r="B3" s="159"/>
      <c r="C3" s="159"/>
      <c r="D3" s="159"/>
      <c r="E3" s="159"/>
    </row>
    <row r="4" spans="1:26" ht="18">
      <c r="A4" s="87" t="s">
        <v>34</v>
      </c>
      <c r="B4" s="88" t="s">
        <v>35</v>
      </c>
      <c r="H4" s="30"/>
      <c r="Z4" s="14">
        <f aca="true" ca="1" t="shared" si="0" ref="Z4:Z35">IF(ISBLANK(A4),"",RAND())</f>
        <v>0.1861026235755463</v>
      </c>
    </row>
    <row r="5" spans="1:26" ht="12.75">
      <c r="A5" s="89" t="s">
        <v>116</v>
      </c>
      <c r="B5" s="90"/>
      <c r="Z5" s="14">
        <f ca="1" t="shared" si="0"/>
        <v>0.12021237972350096</v>
      </c>
    </row>
    <row r="6" spans="1:26" ht="12.75">
      <c r="A6" s="89" t="s">
        <v>125</v>
      </c>
      <c r="B6" s="90"/>
      <c r="Z6" s="14">
        <f ca="1" t="shared" si="0"/>
        <v>0.7507640600013387</v>
      </c>
    </row>
    <row r="7" spans="1:26" ht="12.75">
      <c r="A7" s="89" t="s">
        <v>111</v>
      </c>
      <c r="B7" s="90"/>
      <c r="Z7" s="14">
        <f ca="1" t="shared" si="0"/>
        <v>0.1689021288837912</v>
      </c>
    </row>
    <row r="8" spans="1:26" ht="12.75">
      <c r="A8" s="89" t="s">
        <v>128</v>
      </c>
      <c r="B8" s="90"/>
      <c r="H8" s="30"/>
      <c r="Z8" s="14">
        <f ca="1" t="shared" si="0"/>
        <v>0.2989928639795433</v>
      </c>
    </row>
    <row r="9" spans="1:26" ht="12.75">
      <c r="A9" s="89" t="s">
        <v>117</v>
      </c>
      <c r="B9" s="90"/>
      <c r="Z9" s="14">
        <f ca="1" t="shared" si="0"/>
        <v>0.2150733221632215</v>
      </c>
    </row>
    <row r="10" spans="1:26" ht="12.75">
      <c r="A10" s="89" t="s">
        <v>127</v>
      </c>
      <c r="B10" s="90"/>
      <c r="Z10" s="14">
        <f ca="1" t="shared" si="0"/>
        <v>0.38532631817737173</v>
      </c>
    </row>
    <row r="11" spans="1:26" ht="12.75">
      <c r="A11" s="89" t="s">
        <v>122</v>
      </c>
      <c r="B11" s="90"/>
      <c r="Z11" s="14">
        <f ca="1" t="shared" si="0"/>
        <v>0.21365334762459343</v>
      </c>
    </row>
    <row r="12" spans="1:26" ht="12.75">
      <c r="A12" s="89" t="s">
        <v>121</v>
      </c>
      <c r="B12" s="90"/>
      <c r="Z12" s="14">
        <f ca="1" t="shared" si="0"/>
        <v>0.41285282838772275</v>
      </c>
    </row>
    <row r="13" spans="1:26" ht="12.75">
      <c r="A13" s="89" t="s">
        <v>115</v>
      </c>
      <c r="B13" s="90"/>
      <c r="Z13" s="14">
        <f ca="1">IF(ISBLANK(#REF!),"",RAND())</f>
        <v>0.711740317294674</v>
      </c>
    </row>
    <row r="14" spans="1:26" ht="12.75">
      <c r="A14" s="89" t="s">
        <v>119</v>
      </c>
      <c r="B14" s="90"/>
      <c r="Z14" s="14">
        <f aca="true" ca="1" t="shared" si="1" ref="Z14:Z21">IF(ISBLANK(A13),"",RAND())</f>
        <v>0.4141541790855945</v>
      </c>
    </row>
    <row r="15" spans="1:26" ht="12.75">
      <c r="A15" s="89" t="s">
        <v>112</v>
      </c>
      <c r="B15" s="90"/>
      <c r="Z15" s="14">
        <f ca="1" t="shared" si="1"/>
        <v>0.9803360351257422</v>
      </c>
    </row>
    <row r="16" spans="1:26" ht="12.75">
      <c r="A16" s="89" t="s">
        <v>124</v>
      </c>
      <c r="B16" s="90"/>
      <c r="Z16" s="14">
        <f ca="1" t="shared" si="1"/>
        <v>0.5543397847034012</v>
      </c>
    </row>
    <row r="17" spans="1:26" ht="12.75">
      <c r="A17" s="89" t="s">
        <v>113</v>
      </c>
      <c r="B17" s="90"/>
      <c r="Z17" s="14">
        <f ca="1" t="shared" si="1"/>
        <v>0.03072648708919934</v>
      </c>
    </row>
    <row r="18" spans="1:26" ht="12.75">
      <c r="A18" s="89" t="s">
        <v>126</v>
      </c>
      <c r="B18" s="90"/>
      <c r="Z18" s="14">
        <f ca="1" t="shared" si="1"/>
        <v>0.41387454731665896</v>
      </c>
    </row>
    <row r="19" spans="1:26" ht="12.75">
      <c r="A19" s="89" t="s">
        <v>118</v>
      </c>
      <c r="B19" s="90"/>
      <c r="Z19" s="14">
        <f ca="1" t="shared" si="1"/>
        <v>0.22637040513586737</v>
      </c>
    </row>
    <row r="20" spans="1:26" ht="12.75">
      <c r="A20" s="89" t="s">
        <v>123</v>
      </c>
      <c r="B20" s="90"/>
      <c r="Z20" s="14">
        <f ca="1" t="shared" si="1"/>
        <v>0.18248862902291418</v>
      </c>
    </row>
    <row r="21" spans="1:26" ht="12.75">
      <c r="A21" s="89" t="s">
        <v>114</v>
      </c>
      <c r="B21" s="90"/>
      <c r="Z21" s="14">
        <f ca="1" t="shared" si="1"/>
        <v>0.7492436895631331</v>
      </c>
    </row>
    <row r="22" spans="1:26" ht="12.75">
      <c r="A22" s="89" t="s">
        <v>120</v>
      </c>
      <c r="B22" s="90"/>
      <c r="Z22" s="14">
        <f ca="1" t="shared" si="0"/>
        <v>0.39099682758331555</v>
      </c>
    </row>
    <row r="23" spans="1:26" ht="12.75">
      <c r="A23" s="89"/>
      <c r="B23" s="90"/>
      <c r="Z23" s="14">
        <f ca="1" t="shared" si="0"/>
      </c>
    </row>
    <row r="24" spans="1:26" ht="12.75">
      <c r="A24" s="89"/>
      <c r="B24" s="90"/>
      <c r="Z24" s="14">
        <f ca="1" t="shared" si="0"/>
      </c>
    </row>
    <row r="25" spans="1:26" ht="12.75">
      <c r="A25" s="91"/>
      <c r="B25" s="90"/>
      <c r="Z25" s="14">
        <f ca="1" t="shared" si="0"/>
      </c>
    </row>
    <row r="26" spans="1:26" ht="12.75">
      <c r="A26" s="89"/>
      <c r="B26" s="90"/>
      <c r="Z26" s="14">
        <f ca="1" t="shared" si="0"/>
      </c>
    </row>
    <row r="27" spans="1:26" ht="12.75">
      <c r="A27" s="89"/>
      <c r="B27" s="90"/>
      <c r="Z27" s="14">
        <f ca="1" t="shared" si="0"/>
      </c>
    </row>
    <row r="28" spans="1:26" ht="12.75">
      <c r="A28" s="89"/>
      <c r="B28" s="90"/>
      <c r="Z28" s="14">
        <f ca="1" t="shared" si="0"/>
      </c>
    </row>
    <row r="29" spans="1:26" ht="12.75">
      <c r="A29" s="89"/>
      <c r="B29" s="90"/>
      <c r="Z29" s="14">
        <f ca="1" t="shared" si="0"/>
      </c>
    </row>
    <row r="30" spans="1:26" ht="12.75">
      <c r="A30" s="89"/>
      <c r="B30" s="90"/>
      <c r="Z30" s="14">
        <f ca="1" t="shared" si="0"/>
      </c>
    </row>
    <row r="31" spans="1:26" ht="12.75">
      <c r="A31" s="89"/>
      <c r="B31" s="90"/>
      <c r="Z31" s="14">
        <f ca="1" t="shared" si="0"/>
      </c>
    </row>
    <row r="32" spans="1:26" ht="12.75">
      <c r="A32" s="89"/>
      <c r="B32" s="90"/>
      <c r="H32" s="30"/>
      <c r="J32" s="14">
        <f ca="1">IF(ISBLANK(E31),"",RAND())</f>
      </c>
      <c r="Z32" s="14">
        <f ca="1" t="shared" si="0"/>
      </c>
    </row>
    <row r="33" spans="1:26" ht="12.75">
      <c r="A33" s="91"/>
      <c r="B33" s="90"/>
      <c r="Z33" s="14">
        <f ca="1" t="shared" si="0"/>
      </c>
    </row>
    <row r="34" spans="1:26" ht="12.75">
      <c r="A34" s="89"/>
      <c r="B34" s="90"/>
      <c r="Z34" s="14">
        <f ca="1" t="shared" si="0"/>
      </c>
    </row>
    <row r="35" spans="1:26" ht="12.75">
      <c r="A35" s="89"/>
      <c r="B35" s="90"/>
      <c r="H35" s="30"/>
      <c r="Z35" s="14">
        <f ca="1" t="shared" si="0"/>
      </c>
    </row>
    <row r="36" spans="1:26" ht="12.75">
      <c r="A36" s="89"/>
      <c r="B36" s="90"/>
      <c r="Z36" s="14">
        <f aca="true" ca="1" t="shared" si="2" ref="Z36:Z67">IF(ISBLANK(A36),"",RAND())</f>
      </c>
    </row>
    <row r="37" spans="1:26" ht="12.75">
      <c r="A37" s="89"/>
      <c r="B37" s="90"/>
      <c r="Z37" s="14">
        <f ca="1" t="shared" si="2"/>
      </c>
    </row>
    <row r="38" spans="1:26" ht="12.75">
      <c r="A38" s="89"/>
      <c r="B38" s="90"/>
      <c r="Z38" s="14">
        <f ca="1" t="shared" si="2"/>
      </c>
    </row>
    <row r="39" spans="1:26" ht="12.75">
      <c r="A39" s="89"/>
      <c r="B39" s="90"/>
      <c r="Z39" s="14">
        <f ca="1" t="shared" si="2"/>
      </c>
    </row>
    <row r="40" spans="1:26" ht="12.75">
      <c r="A40" s="89"/>
      <c r="B40" s="90"/>
      <c r="Z40" s="14">
        <f ca="1" t="shared" si="2"/>
      </c>
    </row>
    <row r="41" spans="1:26" ht="12.75">
      <c r="A41" s="89"/>
      <c r="B41" s="90"/>
      <c r="Z41" s="14">
        <f ca="1" t="shared" si="2"/>
      </c>
    </row>
    <row r="42" spans="1:26" ht="12.75">
      <c r="A42" s="91"/>
      <c r="B42" s="90"/>
      <c r="Z42" s="14">
        <f ca="1" t="shared" si="2"/>
      </c>
    </row>
    <row r="43" spans="1:26" ht="12.75">
      <c r="A43" s="89"/>
      <c r="B43" s="90"/>
      <c r="Z43" s="14">
        <f ca="1" t="shared" si="2"/>
      </c>
    </row>
    <row r="44" spans="1:26" ht="12.75">
      <c r="A44" s="89"/>
      <c r="B44" s="90"/>
      <c r="Z44" s="14">
        <f ca="1" t="shared" si="2"/>
      </c>
    </row>
    <row r="45" spans="1:26" ht="12.75">
      <c r="A45" s="89"/>
      <c r="B45" s="90"/>
      <c r="Z45" s="14">
        <f ca="1" t="shared" si="2"/>
      </c>
    </row>
    <row r="46" spans="1:26" ht="12.75">
      <c r="A46" s="89"/>
      <c r="B46" s="90"/>
      <c r="Z46" s="14">
        <f ca="1" t="shared" si="2"/>
      </c>
    </row>
    <row r="47" spans="1:26" ht="12.75">
      <c r="A47" s="89"/>
      <c r="B47" s="90"/>
      <c r="Z47" s="14">
        <f ca="1" t="shared" si="2"/>
      </c>
    </row>
    <row r="48" spans="1:26" ht="12.75">
      <c r="A48" s="89"/>
      <c r="B48" s="90"/>
      <c r="Z48" s="14">
        <f ca="1" t="shared" si="2"/>
      </c>
    </row>
    <row r="49" spans="1:26" ht="12.75">
      <c r="A49" s="89"/>
      <c r="B49" s="90"/>
      <c r="Z49" s="14">
        <f ca="1" t="shared" si="2"/>
      </c>
    </row>
    <row r="50" spans="1:26" ht="12.75">
      <c r="A50" s="89"/>
      <c r="B50" s="90"/>
      <c r="Z50" s="14">
        <f ca="1" t="shared" si="2"/>
      </c>
    </row>
    <row r="51" spans="1:26" ht="12.75">
      <c r="A51" s="89"/>
      <c r="B51" s="90"/>
      <c r="Z51" s="14">
        <f ca="1" t="shared" si="2"/>
      </c>
    </row>
    <row r="52" spans="1:26" ht="12.75">
      <c r="A52" s="89"/>
      <c r="B52" s="90"/>
      <c r="Z52" s="14">
        <f ca="1" t="shared" si="2"/>
      </c>
    </row>
    <row r="53" spans="1:26" ht="12.75">
      <c r="A53" s="89"/>
      <c r="B53" s="90"/>
      <c r="Z53" s="14">
        <f ca="1" t="shared" si="2"/>
      </c>
    </row>
    <row r="54" spans="1:26" ht="12.75">
      <c r="A54" s="89"/>
      <c r="B54" s="90"/>
      <c r="Z54" s="14">
        <f ca="1" t="shared" si="2"/>
      </c>
    </row>
    <row r="55" spans="1:26" ht="12.75">
      <c r="A55" s="89"/>
      <c r="B55" s="90"/>
      <c r="Z55" s="14">
        <f ca="1" t="shared" si="2"/>
      </c>
    </row>
    <row r="56" spans="1:26" ht="12.75">
      <c r="A56" s="89"/>
      <c r="B56" s="90"/>
      <c r="Z56" s="14">
        <f ca="1" t="shared" si="2"/>
      </c>
    </row>
    <row r="57" spans="1:26" ht="12.75">
      <c r="A57" s="91"/>
      <c r="B57" s="90"/>
      <c r="Z57" s="14">
        <f ca="1" t="shared" si="2"/>
      </c>
    </row>
    <row r="58" spans="1:26" ht="12.75">
      <c r="A58" s="89"/>
      <c r="B58" s="90"/>
      <c r="Z58" s="14">
        <f ca="1" t="shared" si="2"/>
      </c>
    </row>
    <row r="59" spans="1:26" ht="12.75">
      <c r="A59" s="89"/>
      <c r="B59" s="90"/>
      <c r="Z59" s="14">
        <f ca="1" t="shared" si="2"/>
      </c>
    </row>
    <row r="60" spans="1:26" ht="12.75">
      <c r="A60" s="89"/>
      <c r="B60" s="90"/>
      <c r="Z60" s="14">
        <f ca="1" t="shared" si="2"/>
      </c>
    </row>
    <row r="61" spans="1:26" ht="12.75">
      <c r="A61" s="89"/>
      <c r="B61" s="90"/>
      <c r="Z61" s="14">
        <f ca="1" t="shared" si="2"/>
      </c>
    </row>
    <row r="62" spans="1:26" ht="12.75">
      <c r="A62" s="89"/>
      <c r="B62" s="90"/>
      <c r="Z62" s="14">
        <f ca="1" t="shared" si="2"/>
      </c>
    </row>
    <row r="63" spans="1:26" ht="12.75">
      <c r="A63" s="89"/>
      <c r="B63" s="90"/>
      <c r="Z63" s="14">
        <f ca="1" t="shared" si="2"/>
      </c>
    </row>
    <row r="64" spans="1:26" ht="12.75">
      <c r="A64" s="89"/>
      <c r="B64" s="90"/>
      <c r="Z64" s="14">
        <f ca="1" t="shared" si="2"/>
      </c>
    </row>
    <row r="65" spans="1:26" ht="12.75">
      <c r="A65" s="89"/>
      <c r="B65" s="90"/>
      <c r="Z65" s="14">
        <f ca="1" t="shared" si="2"/>
      </c>
    </row>
    <row r="66" spans="1:26" ht="12.75">
      <c r="A66" s="89"/>
      <c r="B66" s="90"/>
      <c r="Z66" s="14">
        <f ca="1" t="shared" si="2"/>
      </c>
    </row>
    <row r="67" spans="1:26" ht="12.75">
      <c r="A67" s="89"/>
      <c r="B67" s="90"/>
      <c r="Z67" s="14">
        <f ca="1" t="shared" si="2"/>
      </c>
    </row>
    <row r="68" spans="1:26" ht="12.75">
      <c r="A68" s="89"/>
      <c r="B68" s="90"/>
      <c r="Z68" s="14">
        <f aca="true" ca="1" t="shared" si="3" ref="Z68:Z99">IF(ISBLANK(A68),"",RAND())</f>
      </c>
    </row>
    <row r="69" spans="1:26" ht="12.75">
      <c r="A69" s="89"/>
      <c r="B69" s="90"/>
      <c r="Z69" s="14">
        <f ca="1" t="shared" si="3"/>
      </c>
    </row>
    <row r="70" spans="1:26" ht="12.75">
      <c r="A70" s="89"/>
      <c r="B70" s="90"/>
      <c r="Z70" s="14">
        <f ca="1" t="shared" si="3"/>
      </c>
    </row>
    <row r="71" spans="1:26" ht="12.75">
      <c r="A71" s="89"/>
      <c r="B71" s="90"/>
      <c r="Z71" s="14">
        <f ca="1" t="shared" si="3"/>
      </c>
    </row>
    <row r="72" spans="1:26" ht="12.75">
      <c r="A72" s="91"/>
      <c r="B72" s="90"/>
      <c r="Z72" s="14">
        <f ca="1" t="shared" si="3"/>
      </c>
    </row>
    <row r="73" spans="1:26" ht="12.75">
      <c r="A73" s="89"/>
      <c r="B73" s="90"/>
      <c r="Z73" s="14">
        <f ca="1" t="shared" si="3"/>
      </c>
    </row>
    <row r="74" spans="1:26" ht="12.75">
      <c r="A74" s="89"/>
      <c r="B74" s="90"/>
      <c r="Z74" s="14">
        <f ca="1" t="shared" si="3"/>
      </c>
    </row>
    <row r="75" spans="1:26" ht="12.75">
      <c r="A75" s="89"/>
      <c r="B75" s="90"/>
      <c r="Z75" s="14">
        <f ca="1" t="shared" si="3"/>
      </c>
    </row>
    <row r="76" spans="1:26" ht="12.75">
      <c r="A76" s="89"/>
      <c r="B76" s="90"/>
      <c r="Z76" s="14">
        <f ca="1" t="shared" si="3"/>
      </c>
    </row>
    <row r="77" spans="1:26" ht="12.75">
      <c r="A77" s="89"/>
      <c r="B77" s="90"/>
      <c r="Z77" s="14">
        <f ca="1" t="shared" si="3"/>
      </c>
    </row>
    <row r="78" spans="1:26" ht="12.75">
      <c r="A78" s="89"/>
      <c r="B78" s="90"/>
      <c r="Z78" s="14">
        <f ca="1" t="shared" si="3"/>
      </c>
    </row>
    <row r="79" spans="1:26" ht="12.75">
      <c r="A79" s="89"/>
      <c r="B79" s="90"/>
      <c r="Z79" s="14">
        <f ca="1" t="shared" si="3"/>
      </c>
    </row>
    <row r="80" spans="1:26" ht="13.5" thickBot="1">
      <c r="A80" s="92"/>
      <c r="B80" s="93"/>
      <c r="Z80" s="14">
        <f ca="1" t="shared" si="3"/>
      </c>
    </row>
    <row r="81" spans="1:26" ht="12.75">
      <c r="A81" s="41"/>
      <c r="B81" s="12"/>
      <c r="Z81" s="14">
        <f ca="1" t="shared" si="3"/>
      </c>
    </row>
    <row r="82" spans="1:26" ht="12.75">
      <c r="A82" s="12"/>
      <c r="B82" s="12"/>
      <c r="Z82" s="14">
        <f ca="1" t="shared" si="3"/>
      </c>
    </row>
    <row r="83" spans="1:26" ht="12.75">
      <c r="A83" s="12"/>
      <c r="B83" s="12"/>
      <c r="Z83" s="14">
        <f ca="1" t="shared" si="3"/>
      </c>
    </row>
    <row r="84" spans="1:26" ht="12.75">
      <c r="A84" s="12"/>
      <c r="B84" s="12"/>
      <c r="Z84" s="14">
        <f ca="1" t="shared" si="3"/>
      </c>
    </row>
    <row r="85" spans="1:26" ht="12.75">
      <c r="A85" s="12"/>
      <c r="B85" s="12"/>
      <c r="Z85" s="14">
        <f ca="1" t="shared" si="3"/>
      </c>
    </row>
    <row r="86" spans="1:26" ht="12.75">
      <c r="A86" s="12"/>
      <c r="B86" s="12"/>
      <c r="Z86" s="14">
        <f ca="1" t="shared" si="3"/>
      </c>
    </row>
    <row r="87" spans="1:26" ht="12.75">
      <c r="A87" s="12"/>
      <c r="B87" s="12"/>
      <c r="Z87" s="14">
        <f ca="1" t="shared" si="3"/>
      </c>
    </row>
    <row r="88" spans="1:26" ht="12.75">
      <c r="A88" s="12"/>
      <c r="B88" s="12"/>
      <c r="Z88" s="14">
        <f ca="1" t="shared" si="3"/>
      </c>
    </row>
    <row r="89" spans="1:26" ht="12.75">
      <c r="A89" s="12"/>
      <c r="B89" s="12"/>
      <c r="Z89" s="14">
        <f ca="1" t="shared" si="3"/>
      </c>
    </row>
    <row r="90" spans="1:26" ht="12.75">
      <c r="A90" s="12"/>
      <c r="B90" s="12"/>
      <c r="Z90" s="14">
        <f ca="1" t="shared" si="3"/>
      </c>
    </row>
    <row r="91" spans="1:26" ht="12.75">
      <c r="A91" s="12"/>
      <c r="B91" s="12"/>
      <c r="Z91" s="14">
        <f ca="1" t="shared" si="3"/>
      </c>
    </row>
    <row r="92" spans="1:26" ht="12.75">
      <c r="A92" s="12"/>
      <c r="B92" s="12"/>
      <c r="Z92" s="14">
        <f ca="1" t="shared" si="3"/>
      </c>
    </row>
    <row r="93" spans="1:26" ht="12.75">
      <c r="A93" s="12"/>
      <c r="B93" s="12"/>
      <c r="Z93" s="14">
        <f ca="1" t="shared" si="3"/>
      </c>
    </row>
    <row r="94" spans="1:26" ht="12.75">
      <c r="A94" s="41"/>
      <c r="B94" s="12"/>
      <c r="Z94" s="14">
        <f ca="1" t="shared" si="3"/>
      </c>
    </row>
    <row r="95" spans="1:26" ht="12.75">
      <c r="A95" s="12"/>
      <c r="B95" s="12"/>
      <c r="Z95" s="14">
        <f ca="1" t="shared" si="3"/>
      </c>
    </row>
    <row r="96" spans="1:26" ht="12.75">
      <c r="A96" s="12"/>
      <c r="B96" s="12"/>
      <c r="Z96" s="14">
        <f ca="1" t="shared" si="3"/>
      </c>
    </row>
    <row r="97" spans="1:26" ht="12.75">
      <c r="A97" s="12"/>
      <c r="B97" s="12"/>
      <c r="Z97" s="14">
        <f ca="1" t="shared" si="3"/>
      </c>
    </row>
    <row r="98" spans="1:26" ht="12.75">
      <c r="A98" s="12"/>
      <c r="B98" s="12"/>
      <c r="Z98" s="14">
        <f ca="1" t="shared" si="3"/>
      </c>
    </row>
    <row r="99" spans="1:26" ht="12.75">
      <c r="A99" s="12"/>
      <c r="B99" s="12"/>
      <c r="Z99" s="14">
        <f ca="1" t="shared" si="3"/>
      </c>
    </row>
    <row r="100" spans="1:26" ht="12.75">
      <c r="A100" s="12"/>
      <c r="B100" s="12"/>
      <c r="Z100" s="14">
        <f aca="true" ca="1" t="shared" si="4" ref="Z100:Z131">IF(ISBLANK(A100),"",RAND())</f>
      </c>
    </row>
    <row r="101" spans="1:26" ht="12.75">
      <c r="A101" s="12"/>
      <c r="B101" s="12"/>
      <c r="Z101" s="14">
        <f ca="1" t="shared" si="4"/>
      </c>
    </row>
    <row r="102" spans="1:26" ht="12.75">
      <c r="A102" s="12"/>
      <c r="B102" s="12"/>
      <c r="Z102" s="14">
        <f ca="1" t="shared" si="4"/>
      </c>
    </row>
    <row r="103" spans="1:26" ht="12.75">
      <c r="A103" s="12"/>
      <c r="B103" s="12"/>
      <c r="Z103" s="14">
        <f ca="1" t="shared" si="4"/>
      </c>
    </row>
    <row r="104" spans="1:26" ht="12.75">
      <c r="A104" s="12"/>
      <c r="B104" s="12"/>
      <c r="Z104" s="14">
        <f ca="1" t="shared" si="4"/>
      </c>
    </row>
    <row r="105" spans="1:26" ht="12.75">
      <c r="A105" s="12"/>
      <c r="B105" s="12"/>
      <c r="Z105" s="14">
        <f ca="1" t="shared" si="4"/>
      </c>
    </row>
    <row r="106" spans="1:26" ht="12.75">
      <c r="A106" s="12"/>
      <c r="B106" s="12"/>
      <c r="Z106" s="14">
        <f ca="1" t="shared" si="4"/>
      </c>
    </row>
    <row r="107" spans="1:26" ht="12.75">
      <c r="A107" s="12"/>
      <c r="B107" s="12"/>
      <c r="Z107" s="14">
        <f ca="1" t="shared" si="4"/>
      </c>
    </row>
    <row r="108" spans="1:26" ht="12.75">
      <c r="A108" s="12"/>
      <c r="B108" s="12"/>
      <c r="Z108" s="14">
        <f ca="1" t="shared" si="4"/>
      </c>
    </row>
    <row r="109" spans="1:26" ht="12.75">
      <c r="A109" s="12"/>
      <c r="B109" s="12"/>
      <c r="Z109" s="14">
        <f ca="1" t="shared" si="4"/>
      </c>
    </row>
    <row r="110" spans="1:26" ht="12.75">
      <c r="A110" s="12"/>
      <c r="B110" s="12"/>
      <c r="Z110" s="14">
        <f ca="1" t="shared" si="4"/>
      </c>
    </row>
    <row r="111" spans="1:26" ht="12.75">
      <c r="A111" s="12"/>
      <c r="B111" s="12"/>
      <c r="Z111" s="14">
        <f ca="1" t="shared" si="4"/>
      </c>
    </row>
    <row r="112" spans="1:26" ht="12.75">
      <c r="A112" s="12"/>
      <c r="B112" s="12"/>
      <c r="Z112" s="14">
        <f ca="1" t="shared" si="4"/>
      </c>
    </row>
    <row r="113" spans="1:26" ht="12.75">
      <c r="A113" s="12"/>
      <c r="B113" s="12"/>
      <c r="Z113" s="14">
        <f ca="1" t="shared" si="4"/>
      </c>
    </row>
    <row r="114" spans="1:26" ht="12.75">
      <c r="A114" s="12"/>
      <c r="B114" s="12"/>
      <c r="Z114" s="14">
        <f ca="1" t="shared" si="4"/>
      </c>
    </row>
    <row r="115" spans="1:26" ht="12.75">
      <c r="A115" s="12"/>
      <c r="B115" s="12"/>
      <c r="Z115" s="14">
        <f ca="1" t="shared" si="4"/>
      </c>
    </row>
    <row r="116" spans="1:26" ht="12.75">
      <c r="A116" s="12"/>
      <c r="B116" s="12"/>
      <c r="Z116" s="14">
        <f ca="1" t="shared" si="4"/>
      </c>
    </row>
    <row r="117" spans="1:26" ht="12.75">
      <c r="A117" s="12"/>
      <c r="B117" s="12"/>
      <c r="Z117" s="14">
        <f ca="1" t="shared" si="4"/>
      </c>
    </row>
    <row r="118" spans="1:26" ht="12.75">
      <c r="A118" s="12"/>
      <c r="B118" s="12"/>
      <c r="Z118" s="14">
        <f ca="1" t="shared" si="4"/>
      </c>
    </row>
    <row r="119" spans="1:26" ht="12.75">
      <c r="A119" s="12"/>
      <c r="B119" s="12"/>
      <c r="Z119" s="14">
        <f ca="1" t="shared" si="4"/>
      </c>
    </row>
    <row r="120" spans="1:26" ht="12.75">
      <c r="A120" s="12"/>
      <c r="B120" s="12"/>
      <c r="Z120" s="14">
        <f ca="1" t="shared" si="4"/>
      </c>
    </row>
    <row r="121" spans="1:26" ht="12.75">
      <c r="A121" s="12"/>
      <c r="B121" s="12"/>
      <c r="Z121" s="14">
        <f ca="1" t="shared" si="4"/>
      </c>
    </row>
    <row r="122" spans="1:26" ht="12.75">
      <c r="A122" s="12"/>
      <c r="B122" s="12"/>
      <c r="Z122" s="14">
        <f ca="1" t="shared" si="4"/>
      </c>
    </row>
    <row r="123" spans="1:26" ht="12.75">
      <c r="A123" s="12"/>
      <c r="B123" s="12"/>
      <c r="Z123" s="14">
        <f ca="1" t="shared" si="4"/>
      </c>
    </row>
    <row r="124" spans="1:26" ht="12.75">
      <c r="A124" s="12"/>
      <c r="B124" s="12"/>
      <c r="Z124" s="14">
        <f ca="1" t="shared" si="4"/>
      </c>
    </row>
    <row r="125" spans="1:26" ht="12.75">
      <c r="A125" s="12"/>
      <c r="B125" s="12"/>
      <c r="Z125" s="14">
        <f ca="1" t="shared" si="4"/>
      </c>
    </row>
    <row r="126" spans="1:26" ht="12.75">
      <c r="A126" s="12"/>
      <c r="B126" s="12"/>
      <c r="Z126" s="14">
        <f ca="1" t="shared" si="4"/>
      </c>
    </row>
    <row r="127" spans="1:26" ht="12.75">
      <c r="A127" s="12"/>
      <c r="B127" s="12"/>
      <c r="Z127" s="14">
        <f ca="1" t="shared" si="4"/>
      </c>
    </row>
    <row r="128" spans="1:26" ht="12.75">
      <c r="A128" s="12"/>
      <c r="B128" s="12"/>
      <c r="Z128" s="14">
        <f ca="1" t="shared" si="4"/>
      </c>
    </row>
    <row r="129" spans="1:26" ht="12.75">
      <c r="A129" s="12"/>
      <c r="B129" s="12"/>
      <c r="Z129" s="14">
        <f ca="1" t="shared" si="4"/>
      </c>
    </row>
    <row r="130" spans="1:26" ht="12.75">
      <c r="A130" s="12"/>
      <c r="B130" s="12"/>
      <c r="Z130" s="14">
        <f ca="1" t="shared" si="4"/>
      </c>
    </row>
    <row r="131" spans="1:26" ht="12.75">
      <c r="A131" s="12"/>
      <c r="B131" s="12"/>
      <c r="Z131" s="14">
        <f ca="1" t="shared" si="4"/>
      </c>
    </row>
    <row r="132" spans="1:26" ht="12.75">
      <c r="A132" s="12"/>
      <c r="B132" s="12"/>
      <c r="Z132" s="14">
        <f aca="true" ca="1" t="shared" si="5" ref="Z132:Z150">IF(ISBLANK(A132),"",RAND())</f>
      </c>
    </row>
    <row r="133" spans="1:26" ht="12.75">
      <c r="A133" s="12"/>
      <c r="B133" s="12"/>
      <c r="Z133" s="14">
        <f ca="1" t="shared" si="5"/>
      </c>
    </row>
    <row r="134" spans="1:26" ht="12.75">
      <c r="A134" s="12"/>
      <c r="B134" s="12"/>
      <c r="Z134" s="14">
        <f ca="1" t="shared" si="5"/>
      </c>
    </row>
    <row r="135" spans="1:26" ht="12.75">
      <c r="A135" s="12"/>
      <c r="B135" s="12"/>
      <c r="Z135" s="14">
        <f ca="1" t="shared" si="5"/>
      </c>
    </row>
    <row r="136" spans="1:26" ht="12.75">
      <c r="A136" s="12"/>
      <c r="B136" s="12"/>
      <c r="Z136" s="14">
        <f ca="1" t="shared" si="5"/>
      </c>
    </row>
    <row r="137" spans="1:26" ht="12.75">
      <c r="A137" s="12"/>
      <c r="B137" s="12"/>
      <c r="H137" s="30"/>
      <c r="Z137" s="14">
        <f ca="1" t="shared" si="5"/>
      </c>
    </row>
    <row r="138" spans="1:26" ht="12.75">
      <c r="A138" s="12"/>
      <c r="B138" s="12"/>
      <c r="H138" s="30"/>
      <c r="Z138" s="14">
        <f ca="1" t="shared" si="5"/>
      </c>
    </row>
    <row r="139" spans="1:26" ht="12.75">
      <c r="A139" s="12"/>
      <c r="B139" s="12"/>
      <c r="H139" s="30"/>
      <c r="Z139" s="14">
        <f ca="1" t="shared" si="5"/>
      </c>
    </row>
    <row r="140" spans="1:26" ht="12.75">
      <c r="A140" s="12"/>
      <c r="B140" s="12"/>
      <c r="H140" s="30"/>
      <c r="Z140" s="14">
        <f ca="1" t="shared" si="5"/>
      </c>
    </row>
    <row r="141" spans="1:26" ht="12.75">
      <c r="A141" s="12"/>
      <c r="B141" s="12"/>
      <c r="H141" s="30"/>
      <c r="Z141" s="14">
        <f ca="1" t="shared" si="5"/>
      </c>
    </row>
    <row r="142" spans="1:26" ht="12.75">
      <c r="A142" s="12"/>
      <c r="B142" s="12"/>
      <c r="H142" s="30"/>
      <c r="Z142" s="14">
        <f ca="1" t="shared" si="5"/>
      </c>
    </row>
    <row r="143" spans="1:26" ht="12.75">
      <c r="A143" s="12"/>
      <c r="B143" s="12"/>
      <c r="H143" s="30"/>
      <c r="Z143" s="14">
        <f ca="1" t="shared" si="5"/>
      </c>
    </row>
    <row r="144" spans="1:26" ht="12.75">
      <c r="A144" s="12"/>
      <c r="B144" s="12"/>
      <c r="H144" s="30"/>
      <c r="Z144" s="14">
        <f ca="1" t="shared" si="5"/>
      </c>
    </row>
    <row r="145" spans="1:26" ht="12.75">
      <c r="A145" s="12"/>
      <c r="B145" s="12"/>
      <c r="H145" s="30"/>
      <c r="Z145" s="14">
        <f ca="1" t="shared" si="5"/>
      </c>
    </row>
    <row r="146" spans="1:26" ht="12.75">
      <c r="A146" s="12"/>
      <c r="B146" s="12"/>
      <c r="H146" s="30"/>
      <c r="Z146" s="14">
        <f ca="1" t="shared" si="5"/>
      </c>
    </row>
    <row r="147" spans="1:26" ht="12.75">
      <c r="A147" s="12"/>
      <c r="B147" s="12"/>
      <c r="H147" s="30"/>
      <c r="Z147" s="14">
        <f ca="1" t="shared" si="5"/>
      </c>
    </row>
    <row r="148" spans="1:26" ht="12.75">
      <c r="A148" s="12"/>
      <c r="B148" s="12"/>
      <c r="H148" s="30"/>
      <c r="Z148" s="14">
        <f ca="1" t="shared" si="5"/>
      </c>
    </row>
    <row r="149" spans="1:26" ht="12.75">
      <c r="A149" s="12"/>
      <c r="B149" s="12"/>
      <c r="H149" s="30"/>
      <c r="Z149" s="14">
        <f ca="1" t="shared" si="5"/>
      </c>
    </row>
    <row r="150" spans="1:26" ht="12.75">
      <c r="A150" s="12"/>
      <c r="B150" s="12"/>
      <c r="H150" s="30"/>
      <c r="Z150" s="14">
        <f ca="1" t="shared" si="5"/>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K150"/>
  <sheetViews>
    <sheetView zoomScalePageLayoutView="0" workbookViewId="0" topLeftCell="A1">
      <pane ySplit="6" topLeftCell="A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15.140625" style="30" bestFit="1" customWidth="1"/>
    <col min="4" max="5" width="7.57421875" style="32" customWidth="1"/>
    <col min="6" max="6" width="1.421875" style="32" customWidth="1"/>
    <col min="7" max="7" width="15.140625" style="30" bestFit="1" customWidth="1"/>
    <col min="8" max="9" width="7.57421875" style="32" customWidth="1"/>
    <col min="10" max="10" width="1.421875" style="30" customWidth="1"/>
    <col min="11" max="11" width="15.140625" style="30" bestFit="1" customWidth="1"/>
    <col min="12" max="13" width="7.57421875" style="32" customWidth="1"/>
    <col min="14" max="14" width="1.421875" style="30" customWidth="1"/>
    <col min="15" max="15" width="15.140625" style="30" bestFit="1" customWidth="1"/>
    <col min="16" max="17" width="7.57421875" style="32" customWidth="1"/>
    <col min="18" max="18" width="18.57421875" style="30" customWidth="1"/>
    <col min="19" max="19" width="15.421875" style="14" customWidth="1"/>
    <col min="20" max="16384" width="9.140625" style="14" customWidth="1"/>
  </cols>
  <sheetData>
    <row r="1" spans="1:8" ht="12.75">
      <c r="A1" s="29" t="s">
        <v>24</v>
      </c>
      <c r="D1" s="166" t="s">
        <v>28</v>
      </c>
      <c r="E1" s="166"/>
      <c r="F1" s="31"/>
      <c r="G1" s="166" t="s">
        <v>29</v>
      </c>
      <c r="H1" s="166"/>
    </row>
    <row r="2" spans="4:18" ht="12.75">
      <c r="D2" s="31" t="s">
        <v>30</v>
      </c>
      <c r="E2" s="31" t="s">
        <v>31</v>
      </c>
      <c r="F2" s="31"/>
      <c r="G2" s="31" t="s">
        <v>30</v>
      </c>
      <c r="H2" s="31" t="s">
        <v>31</v>
      </c>
      <c r="R2"/>
    </row>
    <row r="3" spans="4:8" ht="12.75">
      <c r="D3" s="11">
        <v>2</v>
      </c>
      <c r="E3" s="11">
        <v>50</v>
      </c>
      <c r="G3" s="11">
        <v>1</v>
      </c>
      <c r="H3" s="11">
        <v>25</v>
      </c>
    </row>
    <row r="4" spans="2:17" ht="18" customHeight="1">
      <c r="B4" s="33">
        <v>18</v>
      </c>
      <c r="C4" s="33" t="s">
        <v>51</v>
      </c>
      <c r="D4" s="42"/>
      <c r="E4" s="43"/>
      <c r="F4" s="44"/>
      <c r="G4" s="42"/>
      <c r="H4" s="44"/>
      <c r="I4" s="42"/>
      <c r="J4" s="45"/>
      <c r="K4" s="42"/>
      <c r="L4" s="44"/>
      <c r="M4" s="42"/>
      <c r="N4" s="45"/>
      <c r="O4" s="42"/>
      <c r="P4" s="44"/>
      <c r="Q4" s="42"/>
    </row>
    <row r="5" spans="1:18" ht="12.75">
      <c r="A5" s="29" t="s">
        <v>27</v>
      </c>
      <c r="B5" s="29" t="s">
        <v>20</v>
      </c>
      <c r="C5" s="167"/>
      <c r="D5" s="168"/>
      <c r="E5" s="169"/>
      <c r="G5" s="170"/>
      <c r="H5" s="168"/>
      <c r="I5" s="169"/>
      <c r="K5" s="163"/>
      <c r="L5" s="164"/>
      <c r="M5" s="165"/>
      <c r="O5" s="160" t="s">
        <v>19</v>
      </c>
      <c r="P5" s="161"/>
      <c r="Q5" s="162"/>
      <c r="R5" s="29" t="s">
        <v>85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116</v>
      </c>
      <c r="D7" s="11">
        <v>20.15</v>
      </c>
      <c r="E7" s="11">
        <v>7.17</v>
      </c>
      <c r="F7" s="13"/>
      <c r="G7" t="s">
        <v>125</v>
      </c>
      <c r="H7" s="11">
        <v>26.35</v>
      </c>
      <c r="I7" s="11">
        <v>5.88</v>
      </c>
      <c r="J7" s="22"/>
      <c r="K7" t="s">
        <v>111</v>
      </c>
      <c r="L7" s="11">
        <v>26.05</v>
      </c>
      <c r="M7" s="11">
        <v>5.87</v>
      </c>
      <c r="N7" s="22"/>
      <c r="O7" t="s">
        <v>128</v>
      </c>
      <c r="P7" s="11">
        <v>16.35</v>
      </c>
      <c r="Q7" s="11">
        <v>7.9</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128</v>
      </c>
      <c r="D8" s="11">
        <v>18</v>
      </c>
      <c r="E8" s="11">
        <v>7.48</v>
      </c>
      <c r="F8" s="13"/>
      <c r="G8" t="s">
        <v>116</v>
      </c>
      <c r="H8" s="11">
        <v>21.5</v>
      </c>
      <c r="I8" s="11">
        <v>6.94</v>
      </c>
      <c r="J8" s="22"/>
      <c r="K8" t="s">
        <v>125</v>
      </c>
      <c r="L8" s="11">
        <v>25.2</v>
      </c>
      <c r="M8" s="11">
        <v>5.93</v>
      </c>
      <c r="N8" s="22"/>
      <c r="O8" t="s">
        <v>111</v>
      </c>
      <c r="P8" s="11">
        <v>27.65</v>
      </c>
      <c r="Q8" s="11">
        <v>5.88</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117</v>
      </c>
      <c r="D9" s="11">
        <v>20.05</v>
      </c>
      <c r="E9" s="11">
        <v>6.66</v>
      </c>
      <c r="F9" s="13"/>
      <c r="G9" t="s">
        <v>127</v>
      </c>
      <c r="H9" s="11">
        <v>17.05</v>
      </c>
      <c r="I9" s="11">
        <v>8.3</v>
      </c>
      <c r="J9" s="22"/>
      <c r="K9" t="s">
        <v>122</v>
      </c>
      <c r="L9" s="11">
        <v>22.35</v>
      </c>
      <c r="M9" s="11">
        <v>6.91</v>
      </c>
      <c r="N9" s="22"/>
      <c r="O9" t="s">
        <v>121</v>
      </c>
      <c r="P9" s="11">
        <v>21.25</v>
      </c>
      <c r="Q9" s="11">
        <v>6.91</v>
      </c>
      <c r="R9" s="17">
        <f t="shared" si="1"/>
      </c>
      <c r="S9" s="20"/>
      <c r="T9" s="20"/>
      <c r="U9" s="20"/>
      <c r="V9" s="20"/>
      <c r="W9" s="20"/>
      <c r="X9" s="20"/>
      <c r="Y9" s="20"/>
      <c r="Z9" s="20"/>
      <c r="AA9" s="20"/>
      <c r="AB9" s="20"/>
      <c r="AC9" s="20"/>
      <c r="AD9" s="20"/>
      <c r="AE9" s="20"/>
    </row>
    <row r="10" spans="1:31" ht="12.75">
      <c r="A10" s="3" t="str">
        <f t="shared" si="0"/>
        <v>OK</v>
      </c>
      <c r="B10" s="21">
        <v>4</v>
      </c>
      <c r="C10" t="s">
        <v>121</v>
      </c>
      <c r="D10" s="11">
        <v>22.8</v>
      </c>
      <c r="E10" s="11">
        <v>7.29</v>
      </c>
      <c r="F10" s="13"/>
      <c r="G10" t="s">
        <v>117</v>
      </c>
      <c r="H10" s="11">
        <v>18.3</v>
      </c>
      <c r="I10" s="11">
        <v>7.75</v>
      </c>
      <c r="J10" s="22"/>
      <c r="K10" t="s">
        <v>127</v>
      </c>
      <c r="L10" s="11">
        <v>16.45</v>
      </c>
      <c r="M10" s="11">
        <v>8.15</v>
      </c>
      <c r="N10" s="22"/>
      <c r="O10" t="s">
        <v>122</v>
      </c>
      <c r="P10" s="11">
        <v>21.35</v>
      </c>
      <c r="Q10" s="11">
        <v>7.08</v>
      </c>
      <c r="R10" s="17">
        <f t="shared" si="1"/>
      </c>
      <c r="S10" s="20"/>
      <c r="T10" s="20"/>
      <c r="U10" s="20"/>
      <c r="V10" s="20"/>
      <c r="W10" s="20"/>
      <c r="X10" s="20"/>
      <c r="Y10" s="20"/>
      <c r="Z10" s="20"/>
      <c r="AA10" s="20"/>
      <c r="AB10" s="20"/>
      <c r="AC10" s="20"/>
      <c r="AD10" s="20"/>
      <c r="AE10" s="20"/>
    </row>
    <row r="11" spans="1:37" ht="12.75">
      <c r="A11" s="3" t="str">
        <f t="shared" si="0"/>
        <v>OK</v>
      </c>
      <c r="B11" s="21">
        <v>5</v>
      </c>
      <c r="C11" t="s">
        <v>112</v>
      </c>
      <c r="D11" s="11">
        <v>22.25</v>
      </c>
      <c r="E11" s="11">
        <v>7.28</v>
      </c>
      <c r="F11" s="13"/>
      <c r="G11" t="s">
        <v>124</v>
      </c>
      <c r="H11" s="11">
        <v>20.7</v>
      </c>
      <c r="I11" s="11">
        <v>6.59</v>
      </c>
      <c r="J11" s="22"/>
      <c r="K11" t="s">
        <v>113</v>
      </c>
      <c r="L11" s="11">
        <v>26.8</v>
      </c>
      <c r="M11" s="11">
        <v>6.12</v>
      </c>
      <c r="N11" s="22"/>
      <c r="O11" t="s">
        <v>126</v>
      </c>
      <c r="P11" s="11">
        <v>25.8</v>
      </c>
      <c r="Q11" s="11">
        <v>6.23</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126</v>
      </c>
      <c r="D12" s="11">
        <v>25.45</v>
      </c>
      <c r="E12" s="11">
        <v>6.01</v>
      </c>
      <c r="F12" s="13"/>
      <c r="G12" t="s">
        <v>112</v>
      </c>
      <c r="H12" s="11">
        <v>22.6</v>
      </c>
      <c r="I12" s="11">
        <v>7.38</v>
      </c>
      <c r="J12" s="22"/>
      <c r="K12" t="s">
        <v>124</v>
      </c>
      <c r="L12" s="11">
        <v>23.45</v>
      </c>
      <c r="M12" s="11">
        <v>6.8</v>
      </c>
      <c r="N12" s="22"/>
      <c r="O12" t="s">
        <v>113</v>
      </c>
      <c r="P12" s="11">
        <v>25.5</v>
      </c>
      <c r="Q12" s="11">
        <v>6.48</v>
      </c>
      <c r="R12" s="17">
        <f t="shared" si="1"/>
      </c>
      <c r="S12" s="20"/>
      <c r="T12" s="20"/>
      <c r="U12" s="20"/>
      <c r="V12" s="20"/>
      <c r="W12" s="20"/>
      <c r="X12" s="20"/>
      <c r="Y12" s="20"/>
      <c r="Z12" s="20"/>
      <c r="AA12" s="20"/>
      <c r="AB12" s="20"/>
      <c r="AC12" s="20"/>
      <c r="AD12" s="20"/>
      <c r="AE12" s="20"/>
    </row>
    <row r="13" spans="1:31" ht="12.75">
      <c r="A13" s="3" t="str">
        <f t="shared" si="0"/>
        <v>OK</v>
      </c>
      <c r="B13" s="21">
        <v>7</v>
      </c>
      <c r="C13" t="s">
        <v>118</v>
      </c>
      <c r="D13" s="11">
        <v>13.4</v>
      </c>
      <c r="E13" s="11">
        <v>9.76</v>
      </c>
      <c r="F13" s="13"/>
      <c r="G13" t="s">
        <v>123</v>
      </c>
      <c r="H13" s="11">
        <v>21</v>
      </c>
      <c r="I13" s="11">
        <v>6.92</v>
      </c>
      <c r="J13" s="22"/>
      <c r="K13" t="s">
        <v>114</v>
      </c>
      <c r="L13" s="11">
        <v>16.9</v>
      </c>
      <c r="M13" s="11">
        <v>7.7</v>
      </c>
      <c r="N13" s="22"/>
      <c r="O13" t="s">
        <v>120</v>
      </c>
      <c r="P13" s="11">
        <v>15.65</v>
      </c>
      <c r="Q13" s="11">
        <v>7.37</v>
      </c>
      <c r="R13" s="17">
        <f t="shared" si="1"/>
      </c>
      <c r="S13" s="20"/>
      <c r="T13" s="20"/>
      <c r="U13" s="20"/>
      <c r="V13" s="20"/>
      <c r="W13" s="20"/>
      <c r="X13" s="20"/>
      <c r="Y13" s="20"/>
      <c r="Z13" s="20"/>
      <c r="AA13" s="20"/>
      <c r="AB13" s="20"/>
      <c r="AC13" s="20"/>
      <c r="AD13" s="20"/>
      <c r="AE13" s="20"/>
    </row>
    <row r="14" spans="1:31" ht="12.75">
      <c r="A14" s="3" t="str">
        <f t="shared" si="0"/>
        <v>OK</v>
      </c>
      <c r="B14" s="21">
        <v>8</v>
      </c>
      <c r="C14" t="s">
        <v>120</v>
      </c>
      <c r="D14" s="11">
        <v>17.15</v>
      </c>
      <c r="E14" s="11">
        <v>7.6</v>
      </c>
      <c r="F14" s="13"/>
      <c r="G14" t="s">
        <v>118</v>
      </c>
      <c r="H14" s="11">
        <v>16.5</v>
      </c>
      <c r="I14" s="11">
        <v>9.99</v>
      </c>
      <c r="J14" s="22"/>
      <c r="K14" t="s">
        <v>123</v>
      </c>
      <c r="L14" s="11">
        <v>23.5</v>
      </c>
      <c r="M14" s="11">
        <v>6.95</v>
      </c>
      <c r="N14" s="22"/>
      <c r="O14" t="s">
        <v>114</v>
      </c>
      <c r="P14" s="11">
        <v>12.9</v>
      </c>
      <c r="Q14" s="11">
        <v>10.3</v>
      </c>
      <c r="R14" s="17">
        <f t="shared" si="1"/>
      </c>
      <c r="S14" s="20"/>
      <c r="T14" s="20"/>
      <c r="U14" s="20"/>
      <c r="V14" s="20"/>
      <c r="W14" s="20"/>
      <c r="X14" s="20"/>
      <c r="Y14" s="20"/>
      <c r="Z14" s="20"/>
      <c r="AA14" s="20"/>
      <c r="AB14" s="20"/>
      <c r="AC14" s="20"/>
      <c r="AD14" s="20"/>
      <c r="AE14" s="20"/>
    </row>
    <row r="15" spans="1:31" ht="12.75">
      <c r="A15" s="3" t="str">
        <f t="shared" si="0"/>
        <v>OK</v>
      </c>
      <c r="B15" s="21">
        <v>9</v>
      </c>
      <c r="C15" t="s">
        <v>115</v>
      </c>
      <c r="D15" s="11">
        <v>22.65</v>
      </c>
      <c r="E15" s="11">
        <v>6.67</v>
      </c>
      <c r="F15" s="13"/>
      <c r="G15" t="s">
        <v>119</v>
      </c>
      <c r="H15" s="11">
        <v>21.9</v>
      </c>
      <c r="I15" s="11">
        <v>7.7</v>
      </c>
      <c r="J15" s="22"/>
      <c r="K15" t="s">
        <v>116</v>
      </c>
      <c r="L15" s="11">
        <v>21.55</v>
      </c>
      <c r="M15" s="11">
        <v>6.77</v>
      </c>
      <c r="N15" s="22"/>
      <c r="O15" t="s">
        <v>125</v>
      </c>
      <c r="P15" s="11">
        <v>26.6</v>
      </c>
      <c r="Q15" s="11">
        <v>6.07</v>
      </c>
      <c r="R15" s="17">
        <f t="shared" si="1"/>
      </c>
      <c r="S15" s="20"/>
      <c r="T15" s="20"/>
      <c r="U15" s="20"/>
      <c r="V15" s="20"/>
      <c r="W15" s="20"/>
      <c r="X15" s="20"/>
      <c r="Y15" s="20"/>
      <c r="Z15" s="20"/>
      <c r="AA15" s="20"/>
      <c r="AB15" s="20"/>
      <c r="AC15" s="20"/>
      <c r="AD15" s="20"/>
      <c r="AE15" s="20"/>
    </row>
    <row r="16" spans="1:31" ht="12.75">
      <c r="A16" s="3" t="str">
        <f t="shared" si="0"/>
        <v>OK</v>
      </c>
      <c r="B16" s="21">
        <v>10</v>
      </c>
      <c r="C16" t="s">
        <v>125</v>
      </c>
      <c r="D16" s="11">
        <v>25.9</v>
      </c>
      <c r="E16" s="11">
        <v>5.89</v>
      </c>
      <c r="F16" s="13"/>
      <c r="G16" t="s">
        <v>115</v>
      </c>
      <c r="H16" s="11">
        <v>23.25</v>
      </c>
      <c r="I16" s="11">
        <v>6.73</v>
      </c>
      <c r="J16" s="22"/>
      <c r="K16" t="s">
        <v>119</v>
      </c>
      <c r="L16" s="11">
        <v>21.45</v>
      </c>
      <c r="M16" s="11">
        <v>7.48</v>
      </c>
      <c r="N16" s="22"/>
      <c r="O16" t="s">
        <v>116</v>
      </c>
      <c r="P16" s="11">
        <v>21.4</v>
      </c>
      <c r="Q16" s="11">
        <v>6.89</v>
      </c>
      <c r="R16" s="17">
        <f t="shared" si="1"/>
      </c>
      <c r="S16" s="20"/>
      <c r="T16" s="20"/>
      <c r="U16" s="20"/>
      <c r="V16" s="20"/>
      <c r="W16" s="20"/>
      <c r="X16" s="20"/>
      <c r="Y16" s="20"/>
      <c r="Z16" s="20"/>
      <c r="AA16" s="20"/>
      <c r="AB16" s="20"/>
      <c r="AC16" s="20"/>
      <c r="AD16" s="20"/>
      <c r="AE16" s="20"/>
    </row>
    <row r="17" spans="1:31" ht="12.75">
      <c r="A17" s="3" t="str">
        <f t="shared" si="0"/>
        <v>OK</v>
      </c>
      <c r="B17" s="21">
        <v>11</v>
      </c>
      <c r="C17" t="s">
        <v>111</v>
      </c>
      <c r="D17" s="11">
        <v>27.35</v>
      </c>
      <c r="E17" s="11">
        <v>6.03</v>
      </c>
      <c r="F17" s="13"/>
      <c r="G17" t="s">
        <v>128</v>
      </c>
      <c r="H17" s="11">
        <v>18.35</v>
      </c>
      <c r="I17" s="11">
        <v>8.17</v>
      </c>
      <c r="J17" s="22"/>
      <c r="K17" t="s">
        <v>117</v>
      </c>
      <c r="L17" s="11">
        <v>23.75</v>
      </c>
      <c r="M17" s="11">
        <v>6.97</v>
      </c>
      <c r="N17" s="22"/>
      <c r="O17" t="s">
        <v>127</v>
      </c>
      <c r="P17" s="11">
        <v>19.5</v>
      </c>
      <c r="Q17" s="11">
        <v>7.9</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127</v>
      </c>
      <c r="D18" s="11">
        <v>18.9</v>
      </c>
      <c r="E18" s="11">
        <v>7.3</v>
      </c>
      <c r="F18" s="13"/>
      <c r="G18" t="s">
        <v>111</v>
      </c>
      <c r="H18" s="11">
        <v>25.9</v>
      </c>
      <c r="I18" s="11">
        <v>6.35</v>
      </c>
      <c r="J18" s="22"/>
      <c r="K18" t="s">
        <v>128</v>
      </c>
      <c r="L18" s="11">
        <v>22.35</v>
      </c>
      <c r="M18" s="11">
        <v>7.07</v>
      </c>
      <c r="N18" s="22"/>
      <c r="O18" t="s">
        <v>117</v>
      </c>
      <c r="P18" s="11">
        <v>19</v>
      </c>
      <c r="Q18" s="11">
        <v>7.03</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122</v>
      </c>
      <c r="D19" s="11">
        <v>20.45</v>
      </c>
      <c r="E19" s="11">
        <v>7.19</v>
      </c>
      <c r="F19" s="13"/>
      <c r="G19" t="s">
        <v>121</v>
      </c>
      <c r="H19" s="11">
        <v>23.35</v>
      </c>
      <c r="I19" s="11">
        <v>6.98</v>
      </c>
      <c r="J19" s="22"/>
      <c r="K19" t="s">
        <v>115</v>
      </c>
      <c r="L19" s="11">
        <v>25.45</v>
      </c>
      <c r="M19" s="11">
        <v>6.44</v>
      </c>
      <c r="N19" s="22"/>
      <c r="O19" t="s">
        <v>119</v>
      </c>
      <c r="P19" s="11">
        <v>22.8</v>
      </c>
      <c r="Q19" s="11">
        <v>7.28</v>
      </c>
      <c r="R19" s="17">
        <f t="shared" si="2"/>
      </c>
      <c r="S19" s="20"/>
      <c r="T19" s="20"/>
      <c r="U19" s="20"/>
      <c r="V19" s="20"/>
      <c r="W19" s="20"/>
      <c r="X19" s="20"/>
      <c r="Y19" s="20"/>
      <c r="Z19" s="20"/>
      <c r="AA19" s="20"/>
      <c r="AB19" s="20"/>
      <c r="AC19" s="20"/>
      <c r="AD19" s="20"/>
      <c r="AE19" s="20"/>
    </row>
    <row r="20" spans="1:31" ht="12.75">
      <c r="A20" s="3" t="str">
        <f t="shared" si="0"/>
        <v>OK</v>
      </c>
      <c r="B20" s="21">
        <v>14</v>
      </c>
      <c r="C20" t="s">
        <v>119</v>
      </c>
      <c r="D20" s="11">
        <v>17.5</v>
      </c>
      <c r="E20" s="11">
        <v>7.98</v>
      </c>
      <c r="F20" s="13"/>
      <c r="G20" t="s">
        <v>122</v>
      </c>
      <c r="H20" s="11">
        <v>19.6</v>
      </c>
      <c r="I20" s="11">
        <v>7.65</v>
      </c>
      <c r="J20" s="22"/>
      <c r="K20" t="s">
        <v>121</v>
      </c>
      <c r="L20" s="11">
        <v>24.5</v>
      </c>
      <c r="M20" s="11">
        <v>6.96</v>
      </c>
      <c r="N20" s="22"/>
      <c r="O20" t="s">
        <v>115</v>
      </c>
      <c r="P20" s="11">
        <v>23.8</v>
      </c>
      <c r="Q20" s="11">
        <v>6.38</v>
      </c>
      <c r="R20" s="17">
        <f t="shared" si="2"/>
      </c>
      <c r="S20" s="20"/>
      <c r="T20" s="20"/>
      <c r="U20" s="20"/>
      <c r="V20" s="20"/>
      <c r="W20" s="20"/>
      <c r="X20" s="20"/>
      <c r="Y20" s="20"/>
      <c r="Z20" s="20"/>
      <c r="AA20" s="20"/>
      <c r="AB20" s="20"/>
      <c r="AC20" s="20"/>
      <c r="AD20" s="20"/>
      <c r="AE20" s="20"/>
    </row>
    <row r="21" spans="1:31" ht="12.75">
      <c r="A21" s="3" t="str">
        <f t="shared" si="0"/>
        <v>OK</v>
      </c>
      <c r="B21" s="21">
        <v>15</v>
      </c>
      <c r="C21" t="s">
        <v>113</v>
      </c>
      <c r="D21" s="11">
        <v>27.6</v>
      </c>
      <c r="E21" s="11">
        <v>5.65</v>
      </c>
      <c r="F21" s="13"/>
      <c r="G21" t="s">
        <v>120</v>
      </c>
      <c r="H21" s="11">
        <v>18.45</v>
      </c>
      <c r="I21" s="11">
        <v>7.02</v>
      </c>
      <c r="J21" s="22"/>
      <c r="K21" t="s">
        <v>112</v>
      </c>
      <c r="L21" s="11">
        <v>23.5</v>
      </c>
      <c r="M21" s="11">
        <v>7</v>
      </c>
      <c r="N21" s="22"/>
      <c r="O21" t="s">
        <v>123</v>
      </c>
      <c r="P21" s="11">
        <v>23.36</v>
      </c>
      <c r="Q21" s="11">
        <v>6.36</v>
      </c>
      <c r="R21" s="17">
        <f t="shared" si="2"/>
      </c>
      <c r="S21" s="20"/>
      <c r="T21" s="20"/>
      <c r="U21" s="20"/>
      <c r="V21" s="20"/>
      <c r="W21" s="20"/>
      <c r="X21" s="20"/>
      <c r="Y21" s="20"/>
      <c r="Z21" s="20"/>
      <c r="AA21" s="20"/>
      <c r="AB21" s="20"/>
      <c r="AC21" s="20"/>
      <c r="AD21" s="20"/>
      <c r="AE21" s="20"/>
    </row>
    <row r="22" spans="1:31" ht="12.75">
      <c r="A22" s="3" t="str">
        <f t="shared" si="0"/>
        <v>OK</v>
      </c>
      <c r="B22" s="21">
        <v>16</v>
      </c>
      <c r="C22" t="s">
        <v>123</v>
      </c>
      <c r="D22" s="11">
        <v>21.8</v>
      </c>
      <c r="E22" s="11">
        <v>10</v>
      </c>
      <c r="F22" s="13"/>
      <c r="G22" t="s">
        <v>113</v>
      </c>
      <c r="H22" s="11">
        <v>25.85</v>
      </c>
      <c r="I22" s="11">
        <v>6.24</v>
      </c>
      <c r="J22" s="22"/>
      <c r="K22" t="s">
        <v>120</v>
      </c>
      <c r="L22" s="11">
        <v>21.8</v>
      </c>
      <c r="M22" s="11">
        <v>10</v>
      </c>
      <c r="N22" s="22"/>
      <c r="O22" t="s">
        <v>112</v>
      </c>
      <c r="P22" s="11">
        <v>22.05</v>
      </c>
      <c r="Q22" s="11">
        <v>10</v>
      </c>
      <c r="R22" s="17">
        <f t="shared" si="2"/>
      </c>
      <c r="S22" s="20"/>
      <c r="T22" s="20"/>
      <c r="U22" s="20"/>
      <c r="V22" s="20"/>
      <c r="W22" s="20"/>
      <c r="X22" s="20"/>
      <c r="Y22" s="20"/>
      <c r="Z22" s="20"/>
      <c r="AA22" s="20"/>
      <c r="AB22" s="20"/>
      <c r="AC22" s="20"/>
      <c r="AD22" s="20"/>
      <c r="AE22" s="20"/>
    </row>
    <row r="23" spans="1:31" ht="12.75">
      <c r="A23" s="3" t="str">
        <f t="shared" si="0"/>
        <v>OK</v>
      </c>
      <c r="B23" s="21">
        <v>17</v>
      </c>
      <c r="C23" t="s">
        <v>114</v>
      </c>
      <c r="D23" s="11">
        <v>14.75</v>
      </c>
      <c r="E23" s="11">
        <v>10.58</v>
      </c>
      <c r="F23" s="13"/>
      <c r="G23" t="s">
        <v>126</v>
      </c>
      <c r="H23" s="11">
        <v>26.9</v>
      </c>
      <c r="I23" s="11">
        <v>6.16</v>
      </c>
      <c r="J23" s="22"/>
      <c r="K23" t="s">
        <v>118</v>
      </c>
      <c r="L23" s="11">
        <v>17.15</v>
      </c>
      <c r="M23" s="11">
        <v>8.54</v>
      </c>
      <c r="N23" s="22"/>
      <c r="O23" t="s">
        <v>124</v>
      </c>
      <c r="P23" s="11">
        <v>24</v>
      </c>
      <c r="Q23" s="11">
        <v>6.97</v>
      </c>
      <c r="R23" s="17">
        <f t="shared" si="2"/>
      </c>
      <c r="S23" s="20"/>
      <c r="T23" s="20"/>
      <c r="U23" s="20"/>
      <c r="V23" s="20"/>
      <c r="W23" s="20"/>
      <c r="X23" s="20"/>
      <c r="Y23" s="20"/>
      <c r="Z23" s="20"/>
      <c r="AA23" s="20"/>
      <c r="AB23" s="20"/>
      <c r="AC23" s="20"/>
      <c r="AD23" s="20"/>
      <c r="AE23" s="20"/>
    </row>
    <row r="24" spans="1:31" ht="12.75">
      <c r="A24" s="3" t="str">
        <f t="shared" si="0"/>
        <v>OK</v>
      </c>
      <c r="B24" s="21">
        <v>18</v>
      </c>
      <c r="C24" t="s">
        <v>124</v>
      </c>
      <c r="D24" s="11">
        <v>23.45</v>
      </c>
      <c r="E24" s="11">
        <v>6.58</v>
      </c>
      <c r="F24" s="13"/>
      <c r="G24" t="s">
        <v>114</v>
      </c>
      <c r="H24" s="11">
        <v>12.8</v>
      </c>
      <c r="I24" s="11">
        <v>11.14</v>
      </c>
      <c r="J24" s="22"/>
      <c r="K24" t="s">
        <v>126</v>
      </c>
      <c r="L24" s="11">
        <v>26.8</v>
      </c>
      <c r="M24" s="11">
        <v>6.15</v>
      </c>
      <c r="N24" s="22"/>
      <c r="O24" t="s">
        <v>118</v>
      </c>
      <c r="P24" s="11">
        <v>17.1</v>
      </c>
      <c r="Q24" s="11">
        <v>8.94</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Q7:Q76 M7:M76 I7:I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dimension ref="A1:AC499"/>
  <sheetViews>
    <sheetView tabSelected="1" zoomScale="120" zoomScaleNormal="120" zoomScalePageLayoutView="0" workbookViewId="0" topLeftCell="A1">
      <selection activeCell="R25" sqref="R25"/>
    </sheetView>
  </sheetViews>
  <sheetFormatPr defaultColWidth="9.140625" defaultRowHeight="12.75"/>
  <cols>
    <col min="1" max="1" width="2.57421875" style="14" customWidth="1"/>
    <col min="2" max="2" width="4.421875" style="14" customWidth="1"/>
    <col min="3" max="3" width="21.140625" style="14" customWidth="1"/>
    <col min="4" max="4" width="14.57421875" style="14" hidden="1" customWidth="1"/>
    <col min="5" max="12" width="9.140625" style="14" customWidth="1"/>
    <col min="13" max="14" width="9.140625" style="14" hidden="1" customWidth="1"/>
    <col min="15" max="15" width="9.140625" style="14" customWidth="1"/>
    <col min="16" max="16" width="9.140625" style="14" hidden="1" customWidth="1"/>
    <col min="17" max="17" width="6.421875" style="14" customWidth="1"/>
    <col min="18" max="18" width="9.140625" style="14" customWidth="1"/>
    <col min="19" max="19" width="6.140625" style="14" customWidth="1"/>
    <col min="20" max="20" width="7.28125" style="14" customWidth="1"/>
    <col min="21" max="24" width="9.140625" style="14" customWidth="1"/>
    <col min="25" max="25" width="12.7109375" style="14" customWidth="1"/>
    <col min="26" max="26" width="14.28125" style="14" hidden="1" customWidth="1"/>
    <col min="27" max="16384" width="9.140625" style="14" customWidth="1"/>
  </cols>
  <sheetData>
    <row r="1" spans="1:29" ht="9" customHeight="1" thickBot="1">
      <c r="A1" s="97"/>
      <c r="B1" s="105"/>
      <c r="C1" s="105"/>
      <c r="D1" s="105"/>
      <c r="E1" s="105"/>
      <c r="F1" s="105"/>
      <c r="G1" s="105"/>
      <c r="H1" s="105"/>
      <c r="I1" s="105"/>
      <c r="J1" s="105"/>
      <c r="K1" s="105"/>
      <c r="L1" s="105"/>
      <c r="M1" s="105"/>
      <c r="N1" s="105"/>
      <c r="O1" s="105"/>
      <c r="P1" s="105"/>
      <c r="Q1" s="105"/>
      <c r="R1" s="105"/>
      <c r="S1" s="105"/>
      <c r="T1" s="105"/>
      <c r="U1" s="105"/>
      <c r="V1" s="105"/>
      <c r="W1" s="105"/>
      <c r="X1" s="105"/>
      <c r="Y1" s="105"/>
      <c r="Z1" s="97"/>
      <c r="AA1" s="97"/>
      <c r="AB1" s="97"/>
      <c r="AC1" s="97"/>
    </row>
    <row r="2" spans="1:29" ht="16.5">
      <c r="A2" s="100"/>
      <c r="B2" s="108"/>
      <c r="C2" s="109"/>
      <c r="D2" s="109"/>
      <c r="E2" s="110"/>
      <c r="F2" s="110"/>
      <c r="G2" s="111"/>
      <c r="H2" s="111"/>
      <c r="I2" s="112"/>
      <c r="J2" s="112"/>
      <c r="K2" s="113" t="s">
        <v>77</v>
      </c>
      <c r="L2" s="114" t="s">
        <v>78</v>
      </c>
      <c r="M2" s="115" t="s">
        <v>1</v>
      </c>
      <c r="N2" s="115" t="s">
        <v>1</v>
      </c>
      <c r="O2" s="115" t="s">
        <v>1</v>
      </c>
      <c r="P2" s="115" t="s">
        <v>1</v>
      </c>
      <c r="Q2" s="115" t="s">
        <v>129</v>
      </c>
      <c r="R2" s="116" t="s">
        <v>2</v>
      </c>
      <c r="S2" s="115" t="s">
        <v>4</v>
      </c>
      <c r="T2" s="115" t="s">
        <v>4</v>
      </c>
      <c r="U2" s="115" t="s">
        <v>4</v>
      </c>
      <c r="V2" s="115" t="s">
        <v>4</v>
      </c>
      <c r="W2" s="115" t="s">
        <v>3</v>
      </c>
      <c r="X2" s="116" t="s">
        <v>2</v>
      </c>
      <c r="Y2" s="154">
        <v>1039</v>
      </c>
      <c r="Z2" s="101">
        <v>87</v>
      </c>
      <c r="AA2" s="97"/>
      <c r="AB2" s="97"/>
      <c r="AC2" s="97"/>
    </row>
    <row r="3" spans="1:29" ht="28.5" customHeight="1">
      <c r="A3" s="100"/>
      <c r="B3" s="117" t="s">
        <v>5</v>
      </c>
      <c r="C3" s="118" t="s">
        <v>6</v>
      </c>
      <c r="D3" s="119" t="s">
        <v>7</v>
      </c>
      <c r="E3" s="120" t="s">
        <v>8</v>
      </c>
      <c r="F3" s="120" t="s">
        <v>9</v>
      </c>
      <c r="G3" s="121" t="s">
        <v>8</v>
      </c>
      <c r="H3" s="121" t="s">
        <v>9</v>
      </c>
      <c r="I3" s="122" t="s">
        <v>8</v>
      </c>
      <c r="J3" s="122" t="s">
        <v>9</v>
      </c>
      <c r="K3" s="123" t="s">
        <v>8</v>
      </c>
      <c r="L3" s="123" t="s">
        <v>9</v>
      </c>
      <c r="M3" s="124" t="s">
        <v>10</v>
      </c>
      <c r="N3" s="124" t="s">
        <v>11</v>
      </c>
      <c r="O3" s="124" t="s">
        <v>13</v>
      </c>
      <c r="P3" s="124" t="s">
        <v>12</v>
      </c>
      <c r="Q3" s="124" t="s">
        <v>130</v>
      </c>
      <c r="R3" s="124" t="s">
        <v>14</v>
      </c>
      <c r="S3" s="124" t="s">
        <v>0</v>
      </c>
      <c r="T3" s="124" t="s">
        <v>15</v>
      </c>
      <c r="U3" s="124" t="s">
        <v>3</v>
      </c>
      <c r="V3" s="124" t="s">
        <v>16</v>
      </c>
      <c r="W3" s="125" t="s">
        <v>17</v>
      </c>
      <c r="X3" s="125" t="s">
        <v>18</v>
      </c>
      <c r="Y3" s="126" t="s">
        <v>81</v>
      </c>
      <c r="Z3" s="102" t="s">
        <v>80</v>
      </c>
      <c r="AA3" s="97"/>
      <c r="AB3" s="97"/>
      <c r="AC3" s="97"/>
    </row>
    <row r="4" spans="1:29" ht="27.75" customHeight="1">
      <c r="A4" s="100"/>
      <c r="B4" s="127">
        <v>1</v>
      </c>
      <c r="C4" s="128" t="s">
        <v>126</v>
      </c>
      <c r="D4" s="129"/>
      <c r="E4" s="130">
        <v>25.45</v>
      </c>
      <c r="F4" s="130">
        <v>6.01</v>
      </c>
      <c r="G4" s="131">
        <v>26.9</v>
      </c>
      <c r="H4" s="130">
        <v>6.16</v>
      </c>
      <c r="I4" s="131">
        <v>26.8</v>
      </c>
      <c r="J4" s="130">
        <v>6.15</v>
      </c>
      <c r="K4" s="130">
        <v>25.8</v>
      </c>
      <c r="L4" s="130">
        <v>6.23</v>
      </c>
      <c r="M4" s="132">
        <f aca="true" t="shared" si="0" ref="M4:M21">SUM(E4,G4,I4,K4)</f>
        <v>104.94999999999999</v>
      </c>
      <c r="N4" s="132">
        <f aca="true" t="shared" si="1" ref="N4:N21">IF(COUNT(E4,G4,I4,K4)=4,MINA(E4,G4,I4,K4),0)</f>
        <v>25.45</v>
      </c>
      <c r="O4" s="132">
        <f aca="true" t="shared" si="2" ref="O4:O21">SUM(M4-N4)</f>
        <v>79.49999999999999</v>
      </c>
      <c r="P4" s="132">
        <f aca="true" t="shared" si="3" ref="P4:P21">MAX(E4,G4,I4,K4)</f>
        <v>26.9</v>
      </c>
      <c r="Q4" s="133">
        <v>3</v>
      </c>
      <c r="R4" s="132">
        <f aca="true" t="shared" si="4" ref="R4:R21">MIN(F4,H4,J4,L4)</f>
        <v>6.01</v>
      </c>
      <c r="S4" s="134" t="s">
        <v>131</v>
      </c>
      <c r="T4" s="132" t="s">
        <v>132</v>
      </c>
      <c r="U4" s="132">
        <v>28.35</v>
      </c>
      <c r="V4" s="132">
        <v>5.965</v>
      </c>
      <c r="W4" s="156">
        <f aca="true" t="shared" si="5" ref="W4:W21">MAX(P4,U4)</f>
        <v>28.35</v>
      </c>
      <c r="X4" s="132">
        <f aca="true" t="shared" si="6" ref="X4:X15">MIN(R4,V4)</f>
        <v>5.965</v>
      </c>
      <c r="Y4" s="135">
        <f>SUM(1039/X4)</f>
        <v>174.18273260687343</v>
      </c>
      <c r="Z4" s="103">
        <f>IF(X4&lt;&gt;0,SUM(3600/X4*$Z$2/5280),"")</f>
        <v>9.944372475805837</v>
      </c>
      <c r="AA4" s="97"/>
      <c r="AB4" s="97"/>
      <c r="AC4" s="97"/>
    </row>
    <row r="5" spans="1:29" ht="22.5" customHeight="1">
      <c r="A5" s="100"/>
      <c r="B5" s="136">
        <v>2</v>
      </c>
      <c r="C5" s="128" t="s">
        <v>113</v>
      </c>
      <c r="D5" s="129"/>
      <c r="E5" s="131">
        <v>27.6</v>
      </c>
      <c r="F5" s="155">
        <v>5.65</v>
      </c>
      <c r="G5" s="130">
        <v>25.85</v>
      </c>
      <c r="H5" s="130">
        <v>6.24</v>
      </c>
      <c r="I5" s="131">
        <v>26.8</v>
      </c>
      <c r="J5" s="130">
        <v>6.12</v>
      </c>
      <c r="K5" s="130">
        <v>25.5</v>
      </c>
      <c r="L5" s="130">
        <v>6.48</v>
      </c>
      <c r="M5" s="132">
        <f t="shared" si="0"/>
        <v>105.75</v>
      </c>
      <c r="N5" s="132">
        <f t="shared" si="1"/>
        <v>25.5</v>
      </c>
      <c r="O5" s="132">
        <f t="shared" si="2"/>
        <v>80.25</v>
      </c>
      <c r="P5" s="132">
        <f t="shared" si="3"/>
        <v>27.6</v>
      </c>
      <c r="Q5" s="133">
        <v>2</v>
      </c>
      <c r="R5" s="132">
        <f t="shared" si="4"/>
        <v>5.65</v>
      </c>
      <c r="S5" s="137"/>
      <c r="T5" s="132" t="s">
        <v>132</v>
      </c>
      <c r="U5" s="132">
        <v>27.9</v>
      </c>
      <c r="V5" s="132">
        <v>5.84</v>
      </c>
      <c r="W5" s="132">
        <f t="shared" si="5"/>
        <v>27.9</v>
      </c>
      <c r="X5" s="156">
        <f t="shared" si="6"/>
        <v>5.65</v>
      </c>
      <c r="Y5" s="157">
        <f aca="true" t="shared" si="7" ref="Y5:Y21">SUM(1039/X5)</f>
        <v>183.8938053097345</v>
      </c>
      <c r="Z5" s="103">
        <f aca="true" t="shared" si="8" ref="Z5:Z21">IF(X5&lt;&gt;0,SUM(3600/X5*$Z$2/5280),"")</f>
        <v>10.498793242156074</v>
      </c>
      <c r="AA5" s="97"/>
      <c r="AB5" s="97"/>
      <c r="AC5" s="97"/>
    </row>
    <row r="6" spans="1:29" ht="22.5" customHeight="1">
      <c r="A6" s="100"/>
      <c r="B6" s="136">
        <v>3</v>
      </c>
      <c r="C6" s="128" t="s">
        <v>111</v>
      </c>
      <c r="D6" s="129"/>
      <c r="E6" s="130">
        <v>27.35</v>
      </c>
      <c r="F6" s="130">
        <v>6.03</v>
      </c>
      <c r="G6" s="130">
        <v>25.9</v>
      </c>
      <c r="H6" s="130">
        <v>6.35</v>
      </c>
      <c r="I6" s="130">
        <v>26.05</v>
      </c>
      <c r="J6" s="155">
        <v>5.87</v>
      </c>
      <c r="K6" s="131">
        <v>27.65</v>
      </c>
      <c r="L6" s="155">
        <v>5.88</v>
      </c>
      <c r="M6" s="132">
        <f t="shared" si="0"/>
        <v>106.94999999999999</v>
      </c>
      <c r="N6" s="132">
        <f t="shared" si="1"/>
        <v>25.9</v>
      </c>
      <c r="O6" s="132">
        <f t="shared" si="2"/>
        <v>81.04999999999998</v>
      </c>
      <c r="P6" s="132">
        <f t="shared" si="3"/>
        <v>27.65</v>
      </c>
      <c r="Q6" s="138">
        <v>1</v>
      </c>
      <c r="R6" s="132">
        <f t="shared" si="4"/>
        <v>5.87</v>
      </c>
      <c r="S6" s="139"/>
      <c r="T6" s="132" t="s">
        <v>132</v>
      </c>
      <c r="U6" s="132">
        <v>27.1</v>
      </c>
      <c r="V6" s="132">
        <v>6.016</v>
      </c>
      <c r="W6" s="132">
        <f t="shared" si="5"/>
        <v>27.65</v>
      </c>
      <c r="X6" s="132">
        <f t="shared" si="6"/>
        <v>5.87</v>
      </c>
      <c r="Y6" s="135">
        <f t="shared" si="7"/>
        <v>177.00170357751279</v>
      </c>
      <c r="Z6" s="103">
        <f t="shared" si="8"/>
        <v>10.105312064426204</v>
      </c>
      <c r="AA6" s="97"/>
      <c r="AB6" s="97"/>
      <c r="AC6" s="97"/>
    </row>
    <row r="7" spans="1:29" ht="22.5" customHeight="1">
      <c r="A7" s="100"/>
      <c r="B7" s="136">
        <v>4</v>
      </c>
      <c r="C7" s="128" t="s">
        <v>124</v>
      </c>
      <c r="D7" s="129"/>
      <c r="E7" s="130">
        <v>23.45</v>
      </c>
      <c r="F7" s="130">
        <v>6.58</v>
      </c>
      <c r="G7" s="130">
        <v>20.7</v>
      </c>
      <c r="H7" s="130">
        <v>6.59</v>
      </c>
      <c r="I7" s="130">
        <v>23.45</v>
      </c>
      <c r="J7" s="130">
        <v>6.8</v>
      </c>
      <c r="K7" s="130">
        <v>24</v>
      </c>
      <c r="L7" s="130">
        <v>6.97</v>
      </c>
      <c r="M7" s="132">
        <f t="shared" si="0"/>
        <v>91.6</v>
      </c>
      <c r="N7" s="132">
        <f t="shared" si="1"/>
        <v>20.7</v>
      </c>
      <c r="O7" s="132">
        <f t="shared" si="2"/>
        <v>70.89999999999999</v>
      </c>
      <c r="P7" s="132">
        <f t="shared" si="3"/>
        <v>24</v>
      </c>
      <c r="Q7" s="133">
        <v>6</v>
      </c>
      <c r="R7" s="132">
        <f t="shared" si="4"/>
        <v>6.58</v>
      </c>
      <c r="S7" s="140"/>
      <c r="T7" s="132" t="s">
        <v>132</v>
      </c>
      <c r="U7" s="132">
        <v>24.45</v>
      </c>
      <c r="V7" s="132">
        <v>6.266</v>
      </c>
      <c r="W7" s="132">
        <f t="shared" si="5"/>
        <v>24.45</v>
      </c>
      <c r="X7" s="132">
        <f t="shared" si="6"/>
        <v>6.266</v>
      </c>
      <c r="Y7" s="135">
        <f t="shared" si="7"/>
        <v>165.81551228854133</v>
      </c>
      <c r="Z7" s="103">
        <f t="shared" si="8"/>
        <v>9.466674404433741</v>
      </c>
      <c r="AA7" s="97"/>
      <c r="AB7" s="97"/>
      <c r="AC7" s="97"/>
    </row>
    <row r="8" spans="1:29" ht="22.5" customHeight="1">
      <c r="A8" s="100"/>
      <c r="B8" s="136">
        <v>5</v>
      </c>
      <c r="C8" s="128" t="s">
        <v>125</v>
      </c>
      <c r="D8" s="129"/>
      <c r="E8" s="130">
        <v>25.9</v>
      </c>
      <c r="F8" s="130">
        <v>5.89</v>
      </c>
      <c r="G8" s="130">
        <v>26.35</v>
      </c>
      <c r="H8" s="155">
        <v>5.88</v>
      </c>
      <c r="I8" s="130">
        <v>25.2</v>
      </c>
      <c r="J8" s="130">
        <v>5.93</v>
      </c>
      <c r="K8" s="130">
        <v>26.6</v>
      </c>
      <c r="L8" s="130">
        <v>6.07</v>
      </c>
      <c r="M8" s="132">
        <f t="shared" si="0"/>
        <v>104.05000000000001</v>
      </c>
      <c r="N8" s="132">
        <f t="shared" si="1"/>
        <v>25.2</v>
      </c>
      <c r="O8" s="132">
        <f t="shared" si="2"/>
        <v>78.85000000000001</v>
      </c>
      <c r="P8" s="132">
        <f t="shared" si="3"/>
        <v>26.6</v>
      </c>
      <c r="Q8" s="133">
        <v>4</v>
      </c>
      <c r="R8" s="132">
        <f t="shared" si="4"/>
        <v>5.88</v>
      </c>
      <c r="S8" s="139"/>
      <c r="T8" s="132" t="s">
        <v>133</v>
      </c>
      <c r="U8" s="132">
        <v>25.2</v>
      </c>
      <c r="V8" s="132">
        <v>6.238</v>
      </c>
      <c r="W8" s="132">
        <f t="shared" si="5"/>
        <v>26.6</v>
      </c>
      <c r="X8" s="132">
        <f t="shared" si="6"/>
        <v>5.88</v>
      </c>
      <c r="Y8" s="135">
        <f t="shared" si="7"/>
        <v>176.70068027210885</v>
      </c>
      <c r="Z8" s="103">
        <f t="shared" si="8"/>
        <v>10.088126159554733</v>
      </c>
      <c r="AA8" s="97"/>
      <c r="AB8" s="97"/>
      <c r="AC8" s="97"/>
    </row>
    <row r="9" spans="1:29" ht="22.5" customHeight="1">
      <c r="A9" s="100"/>
      <c r="B9" s="136">
        <v>6</v>
      </c>
      <c r="C9" s="128" t="s">
        <v>115</v>
      </c>
      <c r="D9" s="129"/>
      <c r="E9" s="130">
        <v>22.65</v>
      </c>
      <c r="F9" s="130">
        <v>6.67</v>
      </c>
      <c r="G9" s="130">
        <v>23.25</v>
      </c>
      <c r="H9" s="130">
        <v>6.73</v>
      </c>
      <c r="I9" s="130">
        <v>25.45</v>
      </c>
      <c r="J9" s="130">
        <v>6.44</v>
      </c>
      <c r="K9" s="130">
        <v>23.8</v>
      </c>
      <c r="L9" s="130">
        <v>6.38</v>
      </c>
      <c r="M9" s="132">
        <f t="shared" si="0"/>
        <v>95.14999999999999</v>
      </c>
      <c r="N9" s="132">
        <f t="shared" si="1"/>
        <v>22.65</v>
      </c>
      <c r="O9" s="132">
        <f t="shared" si="2"/>
        <v>72.5</v>
      </c>
      <c r="P9" s="132">
        <f t="shared" si="3"/>
        <v>25.45</v>
      </c>
      <c r="Q9" s="133">
        <v>5</v>
      </c>
      <c r="R9" s="132">
        <f t="shared" si="4"/>
        <v>6.38</v>
      </c>
      <c r="S9" s="137"/>
      <c r="T9" s="132" t="s">
        <v>133</v>
      </c>
      <c r="U9" s="132">
        <v>22.8</v>
      </c>
      <c r="V9" s="132">
        <v>6.389</v>
      </c>
      <c r="W9" s="132">
        <f t="shared" si="5"/>
        <v>25.45</v>
      </c>
      <c r="X9" s="132">
        <f t="shared" si="6"/>
        <v>6.38</v>
      </c>
      <c r="Y9" s="135">
        <f t="shared" si="7"/>
        <v>162.8526645768025</v>
      </c>
      <c r="Z9" s="103">
        <f t="shared" si="8"/>
        <v>9.297520661157025</v>
      </c>
      <c r="AA9" s="97"/>
      <c r="AB9" s="97"/>
      <c r="AC9" s="97"/>
    </row>
    <row r="10" spans="1:29" ht="22.5" customHeight="1">
      <c r="A10" s="100"/>
      <c r="B10" s="136">
        <v>7</v>
      </c>
      <c r="C10" s="128" t="s">
        <v>123</v>
      </c>
      <c r="D10" s="129"/>
      <c r="E10" s="130">
        <v>21.8</v>
      </c>
      <c r="F10" s="130">
        <v>10</v>
      </c>
      <c r="G10" s="130">
        <v>21</v>
      </c>
      <c r="H10" s="130">
        <v>6.92</v>
      </c>
      <c r="I10" s="130">
        <v>23.5</v>
      </c>
      <c r="J10" s="130">
        <v>6.95</v>
      </c>
      <c r="K10" s="130">
        <v>23.35</v>
      </c>
      <c r="L10" s="130">
        <v>6.36</v>
      </c>
      <c r="M10" s="132">
        <f t="shared" si="0"/>
        <v>89.65</v>
      </c>
      <c r="N10" s="132">
        <f t="shared" si="1"/>
        <v>21</v>
      </c>
      <c r="O10" s="132">
        <f t="shared" si="2"/>
        <v>68.65</v>
      </c>
      <c r="P10" s="132">
        <f t="shared" si="3"/>
        <v>23.5</v>
      </c>
      <c r="Q10" s="133">
        <v>8</v>
      </c>
      <c r="R10" s="132">
        <f t="shared" si="4"/>
        <v>6.36</v>
      </c>
      <c r="S10" s="140"/>
      <c r="T10" s="132" t="s">
        <v>133</v>
      </c>
      <c r="U10" s="132">
        <v>19.6</v>
      </c>
      <c r="V10" s="132">
        <v>7.156</v>
      </c>
      <c r="W10" s="132">
        <f t="shared" si="5"/>
        <v>23.5</v>
      </c>
      <c r="X10" s="132">
        <f t="shared" si="6"/>
        <v>6.36</v>
      </c>
      <c r="Y10" s="135">
        <f t="shared" si="7"/>
        <v>163.36477987421384</v>
      </c>
      <c r="Z10" s="103">
        <f t="shared" si="8"/>
        <v>9.326758147512866</v>
      </c>
      <c r="AA10" s="97"/>
      <c r="AB10" s="97"/>
      <c r="AC10" s="97"/>
    </row>
    <row r="11" spans="1:29" ht="22.5" customHeight="1">
      <c r="A11" s="100"/>
      <c r="B11" s="136">
        <v>8</v>
      </c>
      <c r="C11" s="128" t="s">
        <v>121</v>
      </c>
      <c r="D11" s="129"/>
      <c r="E11" s="130">
        <v>22.8</v>
      </c>
      <c r="F11" s="130">
        <v>7.29</v>
      </c>
      <c r="G11" s="130">
        <v>23.35</v>
      </c>
      <c r="H11" s="130">
        <v>6.98</v>
      </c>
      <c r="I11" s="130">
        <v>24.5</v>
      </c>
      <c r="J11" s="130">
        <v>6.96</v>
      </c>
      <c r="K11" s="130">
        <v>21.25</v>
      </c>
      <c r="L11" s="130">
        <v>6.91</v>
      </c>
      <c r="M11" s="132">
        <f t="shared" si="0"/>
        <v>91.9</v>
      </c>
      <c r="N11" s="132">
        <f t="shared" si="1"/>
        <v>21.25</v>
      </c>
      <c r="O11" s="132">
        <f t="shared" si="2"/>
        <v>70.65</v>
      </c>
      <c r="P11" s="132">
        <f t="shared" si="3"/>
        <v>24.5</v>
      </c>
      <c r="Q11" s="133">
        <v>7</v>
      </c>
      <c r="R11" s="132">
        <f t="shared" si="4"/>
        <v>6.91</v>
      </c>
      <c r="S11" s="137"/>
      <c r="T11" s="132" t="s">
        <v>134</v>
      </c>
      <c r="U11" s="132">
        <v>25.05</v>
      </c>
      <c r="V11" s="132">
        <v>6.306</v>
      </c>
      <c r="W11" s="132">
        <f t="shared" si="5"/>
        <v>25.05</v>
      </c>
      <c r="X11" s="132">
        <f t="shared" si="6"/>
        <v>6.306</v>
      </c>
      <c r="Y11" s="135">
        <f t="shared" si="7"/>
        <v>164.76371709483033</v>
      </c>
      <c r="Z11" s="103">
        <f t="shared" si="8"/>
        <v>9.406625724418303</v>
      </c>
      <c r="AA11" s="97"/>
      <c r="AB11" s="97"/>
      <c r="AC11" s="97"/>
    </row>
    <row r="12" spans="1:29" ht="22.5" customHeight="1">
      <c r="A12" s="100"/>
      <c r="B12" s="136">
        <v>9</v>
      </c>
      <c r="C12" s="128" t="s">
        <v>112</v>
      </c>
      <c r="D12" s="129"/>
      <c r="E12" s="130">
        <v>22.25</v>
      </c>
      <c r="F12" s="130">
        <v>7.28</v>
      </c>
      <c r="G12" s="130">
        <v>22.6</v>
      </c>
      <c r="H12" s="130">
        <v>7.38</v>
      </c>
      <c r="I12" s="130">
        <v>23.5</v>
      </c>
      <c r="J12" s="130">
        <v>7</v>
      </c>
      <c r="K12" s="130">
        <v>22.05</v>
      </c>
      <c r="L12" s="130">
        <v>10</v>
      </c>
      <c r="M12" s="132">
        <f t="shared" si="0"/>
        <v>90.39999999999999</v>
      </c>
      <c r="N12" s="132">
        <f t="shared" si="1"/>
        <v>22.05</v>
      </c>
      <c r="O12" s="132">
        <f t="shared" si="2"/>
        <v>68.35</v>
      </c>
      <c r="P12" s="132">
        <f t="shared" si="3"/>
        <v>23.5</v>
      </c>
      <c r="Q12" s="133">
        <v>9</v>
      </c>
      <c r="R12" s="132">
        <f t="shared" si="4"/>
        <v>7</v>
      </c>
      <c r="S12" s="139"/>
      <c r="T12" s="132" t="s">
        <v>134</v>
      </c>
      <c r="U12" s="132">
        <v>23.35</v>
      </c>
      <c r="V12" s="132">
        <v>7.125</v>
      </c>
      <c r="W12" s="132">
        <f t="shared" si="5"/>
        <v>23.5</v>
      </c>
      <c r="X12" s="132">
        <f t="shared" si="6"/>
        <v>7</v>
      </c>
      <c r="Y12" s="135">
        <f t="shared" si="7"/>
        <v>148.42857142857142</v>
      </c>
      <c r="Z12" s="103">
        <f t="shared" si="8"/>
        <v>8.474025974025974</v>
      </c>
      <c r="AA12" s="97"/>
      <c r="AB12" s="97"/>
      <c r="AC12" s="97"/>
    </row>
    <row r="13" spans="1:29" ht="22.5" customHeight="1">
      <c r="A13" s="100"/>
      <c r="B13" s="136">
        <v>10</v>
      </c>
      <c r="C13" s="128" t="s">
        <v>122</v>
      </c>
      <c r="D13" s="129"/>
      <c r="E13" s="130">
        <v>20.45</v>
      </c>
      <c r="F13" s="130">
        <v>7.19</v>
      </c>
      <c r="G13" s="130">
        <v>19.6</v>
      </c>
      <c r="H13" s="130">
        <v>7.65</v>
      </c>
      <c r="I13" s="130">
        <v>22.35</v>
      </c>
      <c r="J13" s="130">
        <v>6.91</v>
      </c>
      <c r="K13" s="130">
        <v>21.35</v>
      </c>
      <c r="L13" s="130">
        <v>7.08</v>
      </c>
      <c r="M13" s="132">
        <f t="shared" si="0"/>
        <v>83.75</v>
      </c>
      <c r="N13" s="132">
        <f t="shared" si="1"/>
        <v>19.6</v>
      </c>
      <c r="O13" s="132">
        <f t="shared" si="2"/>
        <v>64.15</v>
      </c>
      <c r="P13" s="132">
        <f t="shared" si="3"/>
        <v>22.35</v>
      </c>
      <c r="Q13" s="133">
        <v>12</v>
      </c>
      <c r="R13" s="132">
        <f t="shared" si="4"/>
        <v>6.91</v>
      </c>
      <c r="S13" s="140"/>
      <c r="T13" s="132" t="s">
        <v>134</v>
      </c>
      <c r="U13" s="132">
        <v>19.85</v>
      </c>
      <c r="V13" s="132">
        <v>7.605</v>
      </c>
      <c r="W13" s="132">
        <f t="shared" si="5"/>
        <v>22.35</v>
      </c>
      <c r="X13" s="132">
        <f t="shared" si="6"/>
        <v>6.91</v>
      </c>
      <c r="Y13" s="135">
        <f t="shared" si="7"/>
        <v>150.3617945007236</v>
      </c>
      <c r="Z13" s="103">
        <f t="shared" si="8"/>
        <v>8.584396789896067</v>
      </c>
      <c r="AA13" s="97"/>
      <c r="AB13" s="97"/>
      <c r="AC13" s="97"/>
    </row>
    <row r="14" spans="1:29" ht="22.5" customHeight="1">
      <c r="A14" s="100"/>
      <c r="B14" s="136">
        <v>11</v>
      </c>
      <c r="C14" s="128" t="s">
        <v>119</v>
      </c>
      <c r="D14" s="129"/>
      <c r="E14" s="130">
        <v>17.5</v>
      </c>
      <c r="F14" s="130">
        <v>7.98</v>
      </c>
      <c r="G14" s="130">
        <v>21.9</v>
      </c>
      <c r="H14" s="130">
        <v>7.7</v>
      </c>
      <c r="I14" s="130">
        <v>21.45</v>
      </c>
      <c r="J14" s="130">
        <v>7.48</v>
      </c>
      <c r="K14" s="130">
        <v>22.8</v>
      </c>
      <c r="L14" s="130">
        <v>7.28</v>
      </c>
      <c r="M14" s="132">
        <f t="shared" si="0"/>
        <v>83.64999999999999</v>
      </c>
      <c r="N14" s="132">
        <f t="shared" si="1"/>
        <v>17.5</v>
      </c>
      <c r="O14" s="132">
        <f t="shared" si="2"/>
        <v>66.14999999999999</v>
      </c>
      <c r="P14" s="132">
        <f t="shared" si="3"/>
        <v>22.8</v>
      </c>
      <c r="Q14" s="133">
        <v>10</v>
      </c>
      <c r="R14" s="132">
        <f t="shared" si="4"/>
        <v>7.28</v>
      </c>
      <c r="S14" s="137"/>
      <c r="T14" s="132" t="s">
        <v>135</v>
      </c>
      <c r="U14" s="132">
        <v>22.55</v>
      </c>
      <c r="V14" s="132">
        <v>7.42</v>
      </c>
      <c r="W14" s="132">
        <f t="shared" si="5"/>
        <v>22.8</v>
      </c>
      <c r="X14" s="132">
        <f t="shared" si="6"/>
        <v>7.28</v>
      </c>
      <c r="Y14" s="135">
        <f t="shared" si="7"/>
        <v>142.7197802197802</v>
      </c>
      <c r="Z14" s="103">
        <f t="shared" si="8"/>
        <v>8.148101898101897</v>
      </c>
      <c r="AA14" s="97"/>
      <c r="AB14" s="97"/>
      <c r="AC14" s="97"/>
    </row>
    <row r="15" spans="1:29" ht="22.5" customHeight="1">
      <c r="A15" s="100"/>
      <c r="B15" s="136">
        <v>12</v>
      </c>
      <c r="C15" s="128" t="s">
        <v>116</v>
      </c>
      <c r="D15" s="129"/>
      <c r="E15" s="130">
        <v>20.15</v>
      </c>
      <c r="F15" s="130">
        <v>7.17</v>
      </c>
      <c r="G15" s="130">
        <v>21.5</v>
      </c>
      <c r="H15" s="130">
        <v>6.94</v>
      </c>
      <c r="I15" s="130">
        <v>21.55</v>
      </c>
      <c r="J15" s="130">
        <v>6.77</v>
      </c>
      <c r="K15" s="130">
        <v>21.4</v>
      </c>
      <c r="L15" s="130">
        <v>6.89</v>
      </c>
      <c r="M15" s="132">
        <f t="shared" si="0"/>
        <v>84.6</v>
      </c>
      <c r="N15" s="132">
        <f t="shared" si="1"/>
        <v>20.15</v>
      </c>
      <c r="O15" s="132">
        <f t="shared" si="2"/>
        <v>64.44999999999999</v>
      </c>
      <c r="P15" s="132">
        <f t="shared" si="3"/>
        <v>21.55</v>
      </c>
      <c r="Q15" s="133">
        <v>11</v>
      </c>
      <c r="R15" s="132">
        <f t="shared" si="4"/>
        <v>6.77</v>
      </c>
      <c r="S15" s="139"/>
      <c r="T15" s="132" t="s">
        <v>135</v>
      </c>
      <c r="U15" s="132">
        <v>22.05</v>
      </c>
      <c r="V15" s="132">
        <v>6.804</v>
      </c>
      <c r="W15" s="132">
        <f t="shared" si="5"/>
        <v>22.05</v>
      </c>
      <c r="X15" s="132">
        <f t="shared" si="6"/>
        <v>6.77</v>
      </c>
      <c r="Y15" s="135">
        <f t="shared" si="7"/>
        <v>153.4711964549483</v>
      </c>
      <c r="Z15" s="103">
        <f t="shared" si="8"/>
        <v>8.761917550691555</v>
      </c>
      <c r="AA15" s="97"/>
      <c r="AB15" s="97"/>
      <c r="AC15" s="97"/>
    </row>
    <row r="16" spans="1:29" ht="22.5" customHeight="1">
      <c r="A16" s="100"/>
      <c r="B16" s="136">
        <v>13</v>
      </c>
      <c r="C16" s="128" t="s">
        <v>117</v>
      </c>
      <c r="D16" s="129"/>
      <c r="E16" s="130">
        <v>20.05</v>
      </c>
      <c r="F16" s="130">
        <v>6.66</v>
      </c>
      <c r="G16" s="130">
        <v>18.3</v>
      </c>
      <c r="H16" s="130">
        <v>7.75</v>
      </c>
      <c r="I16" s="130">
        <v>23.75</v>
      </c>
      <c r="J16" s="130">
        <v>6.97</v>
      </c>
      <c r="K16" s="130">
        <v>19</v>
      </c>
      <c r="L16" s="130">
        <v>7.03</v>
      </c>
      <c r="M16" s="132">
        <f t="shared" si="0"/>
        <v>81.1</v>
      </c>
      <c r="N16" s="132">
        <f t="shared" si="1"/>
        <v>18.3</v>
      </c>
      <c r="O16" s="132">
        <f t="shared" si="2"/>
        <v>62.8</v>
      </c>
      <c r="P16" s="132">
        <f t="shared" si="3"/>
        <v>23.75</v>
      </c>
      <c r="Q16" s="133">
        <v>13</v>
      </c>
      <c r="R16" s="132">
        <f t="shared" si="4"/>
        <v>6.66</v>
      </c>
      <c r="S16" s="137"/>
      <c r="T16" s="132" t="s">
        <v>135</v>
      </c>
      <c r="U16" s="132">
        <v>19.35</v>
      </c>
      <c r="V16" s="132">
        <v>7.463</v>
      </c>
      <c r="W16" s="132">
        <f t="shared" si="5"/>
        <v>23.75</v>
      </c>
      <c r="X16" s="132">
        <v>6.628</v>
      </c>
      <c r="Y16" s="135">
        <f t="shared" si="7"/>
        <v>156.7592033796017</v>
      </c>
      <c r="Z16" s="103">
        <f t="shared" si="8"/>
        <v>8.949635156635761</v>
      </c>
      <c r="AA16" s="97"/>
      <c r="AB16" s="97"/>
      <c r="AC16" s="97"/>
    </row>
    <row r="17" spans="1:29" ht="22.5" customHeight="1">
      <c r="A17" s="100"/>
      <c r="B17" s="136">
        <v>14</v>
      </c>
      <c r="C17" s="128" t="s">
        <v>138</v>
      </c>
      <c r="D17" s="129"/>
      <c r="E17" s="130">
        <v>18.9</v>
      </c>
      <c r="F17" s="130">
        <v>7.3</v>
      </c>
      <c r="G17" s="130">
        <v>17.05</v>
      </c>
      <c r="H17" s="130">
        <v>8.3</v>
      </c>
      <c r="I17" s="130">
        <v>16.45</v>
      </c>
      <c r="J17" s="130">
        <v>8.15</v>
      </c>
      <c r="K17" s="130">
        <v>19.5</v>
      </c>
      <c r="L17" s="130">
        <v>7.9</v>
      </c>
      <c r="M17" s="132">
        <f t="shared" si="0"/>
        <v>71.9</v>
      </c>
      <c r="N17" s="132">
        <f t="shared" si="1"/>
        <v>16.45</v>
      </c>
      <c r="O17" s="132">
        <f t="shared" si="2"/>
        <v>55.45</v>
      </c>
      <c r="P17" s="132">
        <f t="shared" si="3"/>
        <v>19.5</v>
      </c>
      <c r="Q17" s="133">
        <v>16</v>
      </c>
      <c r="R17" s="132">
        <f t="shared" si="4"/>
        <v>7.3</v>
      </c>
      <c r="S17" s="134" t="s">
        <v>131</v>
      </c>
      <c r="T17" s="132" t="s">
        <v>136</v>
      </c>
      <c r="U17" s="132">
        <v>20.6</v>
      </c>
      <c r="V17" s="132">
        <v>8.024</v>
      </c>
      <c r="W17" s="132">
        <f t="shared" si="5"/>
        <v>20.6</v>
      </c>
      <c r="X17" s="132">
        <f>MIN(R17,V17)</f>
        <v>7.3</v>
      </c>
      <c r="Y17" s="135">
        <f t="shared" si="7"/>
        <v>142.32876712328766</v>
      </c>
      <c r="Z17" s="103">
        <f t="shared" si="8"/>
        <v>8.125778331257784</v>
      </c>
      <c r="AA17" s="97"/>
      <c r="AB17" s="97"/>
      <c r="AC17" s="97"/>
    </row>
    <row r="18" spans="1:29" ht="22.5" customHeight="1">
      <c r="A18" s="100"/>
      <c r="B18" s="136">
        <v>15</v>
      </c>
      <c r="C18" s="128" t="s">
        <v>120</v>
      </c>
      <c r="D18" s="129"/>
      <c r="E18" s="130">
        <v>17.15</v>
      </c>
      <c r="F18" s="130">
        <v>7.6</v>
      </c>
      <c r="G18" s="130">
        <v>18.45</v>
      </c>
      <c r="H18" s="130">
        <v>7.02</v>
      </c>
      <c r="I18" s="130">
        <v>21.8</v>
      </c>
      <c r="J18" s="130">
        <v>10</v>
      </c>
      <c r="K18" s="130">
        <v>15.65</v>
      </c>
      <c r="L18" s="130">
        <v>7.37</v>
      </c>
      <c r="M18" s="132">
        <f t="shared" si="0"/>
        <v>73.05</v>
      </c>
      <c r="N18" s="132">
        <f t="shared" si="1"/>
        <v>15.65</v>
      </c>
      <c r="O18" s="132">
        <f t="shared" si="2"/>
        <v>57.4</v>
      </c>
      <c r="P18" s="132">
        <f t="shared" si="3"/>
        <v>21.8</v>
      </c>
      <c r="Q18" s="133">
        <v>15</v>
      </c>
      <c r="R18" s="132">
        <f t="shared" si="4"/>
        <v>7.02</v>
      </c>
      <c r="S18" s="140"/>
      <c r="T18" s="132" t="s">
        <v>136</v>
      </c>
      <c r="U18" s="132">
        <v>19.75</v>
      </c>
      <c r="V18" s="132">
        <v>7.035</v>
      </c>
      <c r="W18" s="132">
        <f t="shared" si="5"/>
        <v>21.8</v>
      </c>
      <c r="X18" s="132">
        <f>MIN(R18,V18)</f>
        <v>7.02</v>
      </c>
      <c r="Y18" s="135">
        <f t="shared" si="7"/>
        <v>148.005698005698</v>
      </c>
      <c r="Z18" s="103">
        <f t="shared" si="8"/>
        <v>8.44988344988345</v>
      </c>
      <c r="AA18" s="97"/>
      <c r="AB18" s="97"/>
      <c r="AC18" s="97"/>
    </row>
    <row r="19" spans="1:29" ht="22.5" customHeight="1">
      <c r="A19" s="100"/>
      <c r="B19" s="136">
        <v>16</v>
      </c>
      <c r="C19" s="128" t="s">
        <v>128</v>
      </c>
      <c r="D19" s="129"/>
      <c r="E19" s="130">
        <v>18</v>
      </c>
      <c r="F19" s="130">
        <v>7.48</v>
      </c>
      <c r="G19" s="130">
        <v>18.35</v>
      </c>
      <c r="H19" s="130">
        <v>8.17</v>
      </c>
      <c r="I19" s="130">
        <v>22.35</v>
      </c>
      <c r="J19" s="130">
        <v>7.07</v>
      </c>
      <c r="K19" s="130">
        <v>16.35</v>
      </c>
      <c r="L19" s="130">
        <v>7.9</v>
      </c>
      <c r="M19" s="132">
        <f t="shared" si="0"/>
        <v>75.05000000000001</v>
      </c>
      <c r="N19" s="132">
        <f t="shared" si="1"/>
        <v>16.35</v>
      </c>
      <c r="O19" s="132">
        <f t="shared" si="2"/>
        <v>58.70000000000001</v>
      </c>
      <c r="P19" s="132">
        <f t="shared" si="3"/>
        <v>22.35</v>
      </c>
      <c r="Q19" s="133">
        <v>14</v>
      </c>
      <c r="R19" s="132">
        <f t="shared" si="4"/>
        <v>7.07</v>
      </c>
      <c r="S19" s="139"/>
      <c r="T19" s="132" t="s">
        <v>136</v>
      </c>
      <c r="U19" s="132">
        <v>18.45</v>
      </c>
      <c r="V19" s="132">
        <v>7.946</v>
      </c>
      <c r="W19" s="132">
        <f t="shared" si="5"/>
        <v>22.35</v>
      </c>
      <c r="X19" s="132">
        <f>MIN(R19,V19)</f>
        <v>7.07</v>
      </c>
      <c r="Y19" s="135">
        <f t="shared" si="7"/>
        <v>146.95898161244696</v>
      </c>
      <c r="Z19" s="103">
        <f t="shared" si="8"/>
        <v>8.39012472675839</v>
      </c>
      <c r="AA19" s="97"/>
      <c r="AB19" s="97"/>
      <c r="AC19" s="97"/>
    </row>
    <row r="20" spans="1:29" ht="22.5" customHeight="1">
      <c r="A20" s="100"/>
      <c r="B20" s="136">
        <v>17</v>
      </c>
      <c r="C20" s="128" t="s">
        <v>118</v>
      </c>
      <c r="D20" s="129"/>
      <c r="E20" s="130">
        <v>13.4</v>
      </c>
      <c r="F20" s="130">
        <v>9.76</v>
      </c>
      <c r="G20" s="130">
        <v>16.5</v>
      </c>
      <c r="H20" s="130">
        <v>9.99</v>
      </c>
      <c r="I20" s="130">
        <v>17.15</v>
      </c>
      <c r="J20" s="130">
        <v>8.54</v>
      </c>
      <c r="K20" s="130">
        <v>17.1</v>
      </c>
      <c r="L20" s="130">
        <v>8.94</v>
      </c>
      <c r="M20" s="132">
        <f t="shared" si="0"/>
        <v>64.15</v>
      </c>
      <c r="N20" s="132">
        <f t="shared" si="1"/>
        <v>13.4</v>
      </c>
      <c r="O20" s="132">
        <f t="shared" si="2"/>
        <v>50.75000000000001</v>
      </c>
      <c r="P20" s="132">
        <f t="shared" si="3"/>
        <v>17.15</v>
      </c>
      <c r="Q20" s="133">
        <v>17</v>
      </c>
      <c r="R20" s="132">
        <f t="shared" si="4"/>
        <v>8.54</v>
      </c>
      <c r="S20" s="137"/>
      <c r="T20" s="132" t="s">
        <v>137</v>
      </c>
      <c r="U20" s="132">
        <v>13.1</v>
      </c>
      <c r="V20" s="132">
        <v>7.694</v>
      </c>
      <c r="W20" s="132">
        <f t="shared" si="5"/>
        <v>17.15</v>
      </c>
      <c r="X20" s="132">
        <f>MIN(R20,V20)</f>
        <v>7.694</v>
      </c>
      <c r="Y20" s="135">
        <f t="shared" si="7"/>
        <v>135.0402911359501</v>
      </c>
      <c r="Z20" s="103">
        <f t="shared" si="8"/>
        <v>7.709667509511544</v>
      </c>
      <c r="AA20" s="97"/>
      <c r="AB20" s="97"/>
      <c r="AC20" s="97"/>
    </row>
    <row r="21" spans="1:29" ht="22.5" customHeight="1" thickBot="1">
      <c r="A21" s="100"/>
      <c r="B21" s="141">
        <v>18</v>
      </c>
      <c r="C21" s="142" t="s">
        <v>114</v>
      </c>
      <c r="D21" s="143"/>
      <c r="E21" s="144">
        <v>14.75</v>
      </c>
      <c r="F21" s="144">
        <v>10.58</v>
      </c>
      <c r="G21" s="144">
        <v>12.8</v>
      </c>
      <c r="H21" s="144">
        <v>11.14</v>
      </c>
      <c r="I21" s="144">
        <v>16.9</v>
      </c>
      <c r="J21" s="144">
        <v>9.02</v>
      </c>
      <c r="K21" s="144">
        <v>12.9</v>
      </c>
      <c r="L21" s="144">
        <v>10.3</v>
      </c>
      <c r="M21" s="145">
        <f t="shared" si="0"/>
        <v>57.35</v>
      </c>
      <c r="N21" s="145">
        <f t="shared" si="1"/>
        <v>12.8</v>
      </c>
      <c r="O21" s="145">
        <f t="shared" si="2"/>
        <v>44.55</v>
      </c>
      <c r="P21" s="145">
        <f t="shared" si="3"/>
        <v>16.9</v>
      </c>
      <c r="Q21" s="146">
        <v>18</v>
      </c>
      <c r="R21" s="145">
        <f t="shared" si="4"/>
        <v>9.02</v>
      </c>
      <c r="S21" s="147"/>
      <c r="T21" s="145" t="s">
        <v>137</v>
      </c>
      <c r="U21" s="145">
        <v>13</v>
      </c>
      <c r="V21" s="145">
        <v>10.223</v>
      </c>
      <c r="W21" s="145">
        <f t="shared" si="5"/>
        <v>16.9</v>
      </c>
      <c r="X21" s="145">
        <f>MIN(R21,V21)</f>
        <v>9.02</v>
      </c>
      <c r="Y21" s="148">
        <f t="shared" si="7"/>
        <v>115.18847006651885</v>
      </c>
      <c r="Z21" s="103">
        <f t="shared" si="8"/>
        <v>6.576295101793993</v>
      </c>
      <c r="AA21" s="97"/>
      <c r="AB21" s="97"/>
      <c r="AC21" s="97"/>
    </row>
    <row r="22" spans="1:29" ht="9.75" customHeight="1" thickBot="1">
      <c r="A22" s="100"/>
      <c r="B22" s="149"/>
      <c r="C22" s="150" t="s">
        <v>139</v>
      </c>
      <c r="D22" s="151"/>
      <c r="E22" s="152"/>
      <c r="F22" s="152"/>
      <c r="G22" s="152"/>
      <c r="H22" s="152"/>
      <c r="I22" s="152"/>
      <c r="J22" s="152"/>
      <c r="K22" s="152"/>
      <c r="L22" s="152"/>
      <c r="M22" s="151"/>
      <c r="N22" s="151"/>
      <c r="O22" s="151"/>
      <c r="P22" s="151"/>
      <c r="Q22" s="151"/>
      <c r="R22" s="151"/>
      <c r="S22" s="151"/>
      <c r="T22" s="151"/>
      <c r="U22" s="151"/>
      <c r="V22" s="151"/>
      <c r="W22" s="151"/>
      <c r="X22" s="151"/>
      <c r="Y22" s="153"/>
      <c r="Z22" s="104"/>
      <c r="AA22" s="97"/>
      <c r="AB22" s="97"/>
      <c r="AC22" s="97"/>
    </row>
    <row r="23" spans="1:29" ht="12.75">
      <c r="A23" s="97"/>
      <c r="B23" s="106"/>
      <c r="C23" s="106"/>
      <c r="D23" s="106"/>
      <c r="E23" s="107"/>
      <c r="F23" s="107"/>
      <c r="G23" s="107"/>
      <c r="H23" s="107"/>
      <c r="I23" s="107"/>
      <c r="J23" s="107"/>
      <c r="K23" s="107"/>
      <c r="L23" s="107"/>
      <c r="M23" s="106"/>
      <c r="N23" s="106"/>
      <c r="O23" s="106"/>
      <c r="P23" s="106"/>
      <c r="Q23" s="106"/>
      <c r="R23" s="106"/>
      <c r="S23" s="106"/>
      <c r="T23" s="106"/>
      <c r="U23" s="106"/>
      <c r="V23" s="106"/>
      <c r="W23" s="106"/>
      <c r="X23" s="106"/>
      <c r="Y23" s="106"/>
      <c r="Z23" s="98"/>
      <c r="AA23" s="97"/>
      <c r="AB23" s="97"/>
      <c r="AC23" s="97"/>
    </row>
    <row r="24" spans="1:29" ht="12.75">
      <c r="A24" s="97"/>
      <c r="B24" s="98"/>
      <c r="C24" s="98"/>
      <c r="D24" s="98"/>
      <c r="E24" s="99"/>
      <c r="F24" s="99"/>
      <c r="G24" s="99"/>
      <c r="H24" s="99"/>
      <c r="I24" s="99"/>
      <c r="J24" s="99"/>
      <c r="K24" s="99"/>
      <c r="L24" s="99"/>
      <c r="M24" s="98"/>
      <c r="N24" s="98"/>
      <c r="O24" s="98"/>
      <c r="P24" s="98"/>
      <c r="Q24" s="98"/>
      <c r="R24" s="98"/>
      <c r="S24" s="98"/>
      <c r="T24" s="98"/>
      <c r="U24" s="98"/>
      <c r="V24" s="98"/>
      <c r="W24" s="98"/>
      <c r="X24" s="98"/>
      <c r="Y24" s="98"/>
      <c r="Z24" s="98"/>
      <c r="AA24" s="97"/>
      <c r="AB24" s="97"/>
      <c r="AC24" s="97"/>
    </row>
    <row r="25" spans="1:29" ht="12.75">
      <c r="A25" s="97"/>
      <c r="B25" s="98"/>
      <c r="C25" s="98"/>
      <c r="D25" s="98"/>
      <c r="E25" s="99"/>
      <c r="F25" s="99"/>
      <c r="G25" s="99"/>
      <c r="H25" s="99"/>
      <c r="I25" s="99"/>
      <c r="J25" s="99"/>
      <c r="K25" s="99"/>
      <c r="L25" s="99"/>
      <c r="M25" s="98"/>
      <c r="N25" s="98"/>
      <c r="O25" s="98"/>
      <c r="P25" s="98"/>
      <c r="Q25" s="98"/>
      <c r="R25" s="98"/>
      <c r="S25" s="98"/>
      <c r="T25" s="98"/>
      <c r="U25" s="98"/>
      <c r="V25" s="98"/>
      <c r="W25" s="98"/>
      <c r="X25" s="98"/>
      <c r="Y25" s="98"/>
      <c r="Z25" s="98"/>
      <c r="AA25" s="97"/>
      <c r="AB25" s="97"/>
      <c r="AC25" s="97"/>
    </row>
    <row r="26" spans="1:29" ht="12.75">
      <c r="A26" s="97"/>
      <c r="B26" s="98"/>
      <c r="C26" s="98"/>
      <c r="D26" s="98"/>
      <c r="E26" s="99"/>
      <c r="F26" s="99"/>
      <c r="G26" s="99"/>
      <c r="H26" s="99"/>
      <c r="I26" s="99"/>
      <c r="J26" s="99"/>
      <c r="K26" s="99"/>
      <c r="L26" s="99"/>
      <c r="M26" s="98"/>
      <c r="N26" s="98"/>
      <c r="O26" s="98"/>
      <c r="P26" s="98"/>
      <c r="Q26" s="98"/>
      <c r="R26" s="98"/>
      <c r="S26" s="98"/>
      <c r="T26" s="98"/>
      <c r="U26" s="98"/>
      <c r="V26" s="98"/>
      <c r="W26" s="98"/>
      <c r="X26" s="98"/>
      <c r="Y26" s="98"/>
      <c r="Z26" s="98"/>
      <c r="AA26" s="97"/>
      <c r="AB26" s="97"/>
      <c r="AC26" s="97"/>
    </row>
    <row r="27" spans="1:29" ht="15.75" customHeight="1">
      <c r="A27" s="97"/>
      <c r="B27" s="98"/>
      <c r="C27" s="98"/>
      <c r="D27" s="98"/>
      <c r="E27" s="99"/>
      <c r="F27" s="99"/>
      <c r="G27" s="99"/>
      <c r="H27" s="99"/>
      <c r="I27" s="99"/>
      <c r="J27" s="99"/>
      <c r="K27" s="99"/>
      <c r="L27" s="99"/>
      <c r="M27" s="98"/>
      <c r="N27" s="98"/>
      <c r="O27" s="98"/>
      <c r="P27" s="98"/>
      <c r="Q27" s="98"/>
      <c r="R27" s="98"/>
      <c r="S27" s="98"/>
      <c r="T27" s="98"/>
      <c r="U27" s="98"/>
      <c r="V27" s="98"/>
      <c r="W27" s="98"/>
      <c r="X27" s="98"/>
      <c r="Y27" s="98"/>
      <c r="Z27" s="98"/>
      <c r="AA27" s="97"/>
      <c r="AB27" s="97"/>
      <c r="AC27" s="97"/>
    </row>
    <row r="28" spans="1:29" ht="15.75" customHeight="1">
      <c r="A28" s="97"/>
      <c r="B28" s="98"/>
      <c r="C28" s="98"/>
      <c r="D28" s="98"/>
      <c r="E28" s="99"/>
      <c r="F28" s="99"/>
      <c r="G28" s="99"/>
      <c r="H28" s="99"/>
      <c r="I28" s="99"/>
      <c r="J28" s="99"/>
      <c r="K28" s="99"/>
      <c r="L28" s="99"/>
      <c r="M28" s="98"/>
      <c r="N28" s="98"/>
      <c r="O28" s="98"/>
      <c r="P28" s="98"/>
      <c r="Q28" s="98"/>
      <c r="R28" s="98"/>
      <c r="S28" s="98"/>
      <c r="T28" s="98"/>
      <c r="U28" s="98"/>
      <c r="V28" s="98"/>
      <c r="W28" s="98"/>
      <c r="X28" s="98"/>
      <c r="Y28" s="98"/>
      <c r="Z28" s="98"/>
      <c r="AA28" s="97"/>
      <c r="AB28" s="97"/>
      <c r="AC28" s="97"/>
    </row>
    <row r="29" spans="1:29" ht="15.75" customHeight="1">
      <c r="A29" s="97"/>
      <c r="B29" s="98"/>
      <c r="C29" s="98"/>
      <c r="D29" s="98"/>
      <c r="E29" s="99"/>
      <c r="F29" s="99"/>
      <c r="G29" s="99"/>
      <c r="H29" s="99"/>
      <c r="I29" s="99"/>
      <c r="J29" s="99"/>
      <c r="K29" s="99"/>
      <c r="L29" s="99"/>
      <c r="M29" s="98"/>
      <c r="N29" s="98"/>
      <c r="O29" s="98"/>
      <c r="P29" s="98"/>
      <c r="Q29" s="98"/>
      <c r="R29" s="98"/>
      <c r="S29" s="98"/>
      <c r="T29" s="98"/>
      <c r="U29" s="98"/>
      <c r="V29" s="98"/>
      <c r="W29" s="98"/>
      <c r="X29" s="98"/>
      <c r="Y29" s="98"/>
      <c r="Z29" s="98"/>
      <c r="AA29" s="97"/>
      <c r="AB29" s="97"/>
      <c r="AC29" s="97"/>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E4:E57 G4:G57 I4:I57 K4:K10 K12:K57">
      <formula1>Results!#REF!</formula1>
      <formula2>Results!#REF!</formula2>
    </dataValidation>
    <dataValidation type="decimal" allowBlank="1" showInputMessage="1" showErrorMessage="1" errorTitle="LAP TIME" error="The lap time is not within the limits set at the top of this sheet. Either correct the entry or reset the parameters" sqref="L4:L57 J4:J57 H4:H57 F4:F57 K11">
      <formula1>$G$2</formula1>
      <formula2>Results!#REF!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dimension ref="C3:U21"/>
  <sheetViews>
    <sheetView zoomScalePageLayoutView="0" workbookViewId="0" topLeftCell="A7">
      <selection activeCell="D9" sqref="D9"/>
    </sheetView>
  </sheetViews>
  <sheetFormatPr defaultColWidth="9.140625" defaultRowHeight="12.75"/>
  <cols>
    <col min="1" max="1" width="3.421875" style="0" customWidth="1"/>
    <col min="2" max="2" width="3.57421875" style="0" customWidth="1"/>
    <col min="6" max="6" width="1.57421875" style="0" customWidth="1"/>
    <col min="10" max="10" width="1.57421875" style="0" customWidth="1"/>
    <col min="14" max="14" width="1.57421875" style="0" customWidth="1"/>
  </cols>
  <sheetData>
    <row r="3" spans="3:17" ht="23.25">
      <c r="C3" s="174" t="s">
        <v>65</v>
      </c>
      <c r="D3" s="174"/>
      <c r="E3" s="174"/>
      <c r="G3" s="174" t="s">
        <v>66</v>
      </c>
      <c r="H3" s="174"/>
      <c r="I3" s="174"/>
      <c r="K3" s="174" t="s">
        <v>67</v>
      </c>
      <c r="L3" s="174"/>
      <c r="M3" s="174"/>
      <c r="O3" s="174" t="s">
        <v>68</v>
      </c>
      <c r="P3" s="174"/>
      <c r="Q3" s="174"/>
    </row>
    <row r="4" spans="3:21" ht="15.75">
      <c r="C4" s="33"/>
      <c r="D4" s="42"/>
      <c r="E4" s="46">
        <v>1</v>
      </c>
      <c r="F4" s="44"/>
      <c r="G4" s="42"/>
      <c r="H4" s="44"/>
      <c r="I4" s="47">
        <v>2</v>
      </c>
      <c r="J4" s="45"/>
      <c r="K4" s="42"/>
      <c r="L4" s="44"/>
      <c r="M4" s="47">
        <v>4</v>
      </c>
      <c r="N4" s="45"/>
      <c r="O4" s="42"/>
      <c r="P4" s="44"/>
      <c r="Q4" s="47">
        <v>3</v>
      </c>
      <c r="U4">
        <v>5</v>
      </c>
    </row>
    <row r="5" spans="3:17" ht="12.75">
      <c r="C5" s="167"/>
      <c r="D5" s="172"/>
      <c r="E5" s="173"/>
      <c r="F5" s="32"/>
      <c r="G5" s="170"/>
      <c r="H5" s="168"/>
      <c r="I5" s="169"/>
      <c r="J5" s="30"/>
      <c r="K5" s="163"/>
      <c r="L5" s="164"/>
      <c r="M5" s="165"/>
      <c r="N5" s="30"/>
      <c r="O5" s="160" t="s">
        <v>19</v>
      </c>
      <c r="P5" s="161"/>
      <c r="Q5" s="162"/>
    </row>
    <row r="19" spans="15:18" ht="18">
      <c r="O19" s="175" t="s">
        <v>84</v>
      </c>
      <c r="P19" s="175"/>
      <c r="Q19" s="175"/>
      <c r="R19" s="175"/>
    </row>
    <row r="20" spans="15:18" ht="21.75" customHeight="1">
      <c r="O20" s="171" t="s">
        <v>83</v>
      </c>
      <c r="P20" s="171"/>
      <c r="Q20" s="171"/>
      <c r="R20" s="69">
        <f>'Results templates'!X3</f>
        <v>87</v>
      </c>
    </row>
    <row r="21" spans="15:18" ht="21.75" customHeight="1">
      <c r="O21" s="171" t="s">
        <v>82</v>
      </c>
      <c r="P21" s="171"/>
      <c r="Q21" s="171"/>
      <c r="R21" s="70">
        <v>0</v>
      </c>
    </row>
  </sheetData>
  <sheetProtection/>
  <mergeCells count="11">
    <mergeCell ref="C3:E3"/>
    <mergeCell ref="G3:I3"/>
    <mergeCell ref="K3:M3"/>
    <mergeCell ref="O3:Q3"/>
    <mergeCell ref="O19:R19"/>
    <mergeCell ref="O20:Q20"/>
    <mergeCell ref="O21:Q21"/>
    <mergeCell ref="C5:E5"/>
    <mergeCell ref="G5:I5"/>
    <mergeCell ref="K5:M5"/>
    <mergeCell ref="O5:Q5"/>
  </mergeCells>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1.421875" style="19" customWidth="1"/>
    <col min="2" max="16384" width="9.140625" style="19" customWidth="1"/>
  </cols>
  <sheetData>
    <row r="1" ht="81" customHeight="1">
      <c r="A1" s="86" t="s">
        <v>92</v>
      </c>
    </row>
    <row r="2" ht="5.25" customHeight="1"/>
    <row r="3" ht="78.75" customHeight="1">
      <c r="A3" s="85" t="s">
        <v>107</v>
      </c>
    </row>
    <row r="4" ht="128.25" customHeight="1">
      <c r="A4" s="85" t="s">
        <v>109</v>
      </c>
    </row>
    <row r="5" ht="18">
      <c r="A5" s="85" t="s">
        <v>108</v>
      </c>
    </row>
  </sheetData>
  <sheetProtection sheet="1" objects="1" scenarios="1"/>
  <printOptions/>
  <pageMargins left="0.75" right="0.75" top="1" bottom="1" header="0.5" footer="0.5"/>
  <pageSetup horizontalDpi="96" verticalDpi="96"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IM4277"/>
  <sheetViews>
    <sheetView zoomScalePageLayoutView="0" workbookViewId="0" topLeftCell="A312">
      <selection activeCell="B324" sqref="B324:AF331"/>
    </sheetView>
  </sheetViews>
  <sheetFormatPr defaultColWidth="9.140625" defaultRowHeight="12.75"/>
  <cols>
    <col min="1" max="1" width="9.421875" style="0" customWidth="1"/>
    <col min="2" max="2" width="6.421875" style="4" customWidth="1"/>
    <col min="3" max="3" width="5.421875" style="3" customWidth="1"/>
    <col min="4" max="4" width="9.140625" style="1" customWidth="1"/>
    <col min="5" max="6" width="7.57421875" style="11" customWidth="1"/>
    <col min="7" max="7" width="1.421875" style="2" customWidth="1"/>
    <col min="8" max="8" width="9.140625" style="1" customWidth="1"/>
    <col min="9" max="10" width="7.57421875" style="11" customWidth="1"/>
    <col min="11" max="11" width="1.421875" style="1" customWidth="1"/>
    <col min="12" max="12" width="9.140625" style="1" customWidth="1"/>
    <col min="13" max="14" width="7.57421875" style="2" customWidth="1"/>
    <col min="15" max="15" width="1.421875" style="1" customWidth="1"/>
    <col min="16" max="16" width="9.140625" style="1" customWidth="1"/>
    <col min="17" max="18" width="7.57421875" style="11" customWidth="1"/>
    <col min="19" max="19" width="18.57421875" style="16" customWidth="1"/>
    <col min="20" max="20" width="2.140625" style="0" customWidth="1"/>
  </cols>
  <sheetData>
    <row r="1" ht="20.25">
      <c r="A1" s="9" t="s">
        <v>23</v>
      </c>
    </row>
    <row r="2" ht="12.75">
      <c r="A2" s="10" t="s">
        <v>32</v>
      </c>
    </row>
    <row r="3" ht="12.75">
      <c r="A3" s="3" t="s">
        <v>62</v>
      </c>
    </row>
    <row r="4" spans="1:37" s="20" customFormat="1" ht="18" customHeight="1">
      <c r="A4" s="5" t="s">
        <v>59</v>
      </c>
      <c r="B4" s="4"/>
      <c r="C4" s="181" t="s">
        <v>21</v>
      </c>
      <c r="D4" s="181"/>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77" t="s">
        <v>19</v>
      </c>
      <c r="M5" s="178"/>
      <c r="N5" s="179"/>
      <c r="O5" s="1"/>
      <c r="P5" s="8"/>
      <c r="Q5" s="40"/>
      <c r="R5" s="40"/>
      <c r="S5" s="10" t="s">
        <v>22</v>
      </c>
      <c r="T5"/>
      <c r="U5" s="24"/>
      <c r="V5" s="21"/>
      <c r="W5" s="22"/>
      <c r="X5" s="13"/>
      <c r="Y5" s="13"/>
      <c r="Z5" s="13"/>
      <c r="AA5" s="22"/>
      <c r="AB5" s="13"/>
      <c r="AC5" s="13"/>
      <c r="AD5" s="22"/>
      <c r="AE5" s="176"/>
      <c r="AF5" s="176"/>
      <c r="AG5" s="176"/>
      <c r="AH5" s="22"/>
      <c r="AI5" s="22"/>
      <c r="AJ5" s="13"/>
      <c r="AK5" s="13"/>
      <c r="AL5" s="26"/>
      <c r="AN5" s="24"/>
      <c r="AO5" s="21"/>
      <c r="AP5" s="22"/>
      <c r="AQ5" s="13"/>
      <c r="AR5" s="13"/>
      <c r="AS5" s="13"/>
      <c r="AT5" s="22"/>
      <c r="AU5" s="13"/>
      <c r="AV5" s="13"/>
      <c r="AW5" s="22"/>
      <c r="AX5" s="176"/>
      <c r="AY5" s="176"/>
      <c r="AZ5" s="176"/>
      <c r="BA5" s="22"/>
      <c r="BB5" s="22"/>
      <c r="BC5" s="13"/>
      <c r="BD5" s="13"/>
      <c r="BE5" s="26"/>
      <c r="BG5" s="24"/>
      <c r="BH5" s="21"/>
      <c r="BI5" s="22"/>
      <c r="BJ5" s="13"/>
      <c r="BK5" s="13"/>
      <c r="BL5" s="13"/>
      <c r="BM5" s="22"/>
      <c r="BN5" s="13"/>
      <c r="BO5" s="13"/>
      <c r="BP5" s="22"/>
      <c r="BQ5" s="176"/>
      <c r="BR5" s="176"/>
      <c r="BS5" s="176"/>
      <c r="BT5" s="22"/>
      <c r="BU5" s="22"/>
      <c r="BV5" s="13"/>
      <c r="BW5" s="13"/>
      <c r="BX5" s="26"/>
      <c r="BZ5" s="24"/>
      <c r="CA5" s="21"/>
      <c r="CB5" s="22"/>
      <c r="CC5" s="13"/>
      <c r="CD5" s="13"/>
      <c r="CE5" s="13"/>
      <c r="CF5" s="22"/>
      <c r="CG5" s="13"/>
      <c r="CH5" s="13"/>
      <c r="CI5" s="22"/>
      <c r="CJ5" s="176"/>
      <c r="CK5" s="176"/>
      <c r="CL5" s="176"/>
      <c r="CM5" s="22"/>
      <c r="CN5" s="22"/>
      <c r="CO5" s="13"/>
      <c r="CP5" s="13"/>
      <c r="CQ5" s="26"/>
      <c r="CS5" s="24"/>
      <c r="CT5" s="21"/>
      <c r="CU5" s="22"/>
      <c r="CV5" s="13"/>
      <c r="CW5" s="13"/>
      <c r="CX5" s="13"/>
      <c r="CY5" s="22"/>
      <c r="CZ5" s="13"/>
      <c r="DA5" s="13"/>
      <c r="DB5" s="22"/>
      <c r="DC5" s="176"/>
      <c r="DD5" s="176"/>
      <c r="DE5" s="176"/>
      <c r="DF5" s="22"/>
      <c r="DG5" s="22"/>
      <c r="DH5" s="13"/>
      <c r="DI5" s="13"/>
      <c r="DJ5" s="26"/>
      <c r="DL5" s="24"/>
      <c r="DM5" s="21"/>
      <c r="DN5" s="22"/>
      <c r="DO5" s="13"/>
      <c r="DP5" s="13"/>
      <c r="DQ5" s="13"/>
      <c r="DR5" s="22"/>
      <c r="DS5" s="13"/>
      <c r="DT5" s="13"/>
      <c r="DU5" s="22"/>
      <c r="DV5" s="176"/>
      <c r="DW5" s="176"/>
      <c r="DX5" s="176"/>
      <c r="DY5" s="22"/>
      <c r="DZ5" s="22"/>
      <c r="EA5" s="13"/>
      <c r="EB5" s="13"/>
      <c r="EC5" s="26"/>
      <c r="EE5" s="24"/>
      <c r="EF5" s="21"/>
      <c r="EG5" s="22"/>
      <c r="EH5" s="13"/>
      <c r="EI5" s="13"/>
      <c r="EJ5" s="13"/>
      <c r="EK5" s="22"/>
      <c r="EL5" s="13"/>
      <c r="EM5" s="13"/>
      <c r="EN5" s="22"/>
      <c r="EO5" s="176"/>
      <c r="EP5" s="176"/>
      <c r="EQ5" s="176"/>
      <c r="ER5" s="22"/>
      <c r="ES5" s="22"/>
      <c r="ET5" s="13"/>
      <c r="EU5" s="13"/>
      <c r="EV5" s="26"/>
      <c r="EX5" s="24"/>
      <c r="EY5" s="21"/>
      <c r="EZ5" s="22"/>
      <c r="FA5" s="13"/>
      <c r="FB5" s="13"/>
      <c r="FC5" s="13"/>
      <c r="FD5" s="22"/>
      <c r="FE5" s="13"/>
      <c r="FF5" s="13"/>
      <c r="FG5" s="22"/>
      <c r="FH5" s="176"/>
      <c r="FI5" s="176"/>
      <c r="FJ5" s="176"/>
      <c r="FK5" s="22"/>
      <c r="FL5" s="22"/>
      <c r="FM5" s="13"/>
      <c r="FN5" s="13"/>
      <c r="FO5" s="26"/>
      <c r="FQ5" s="24"/>
      <c r="FR5" s="21"/>
      <c r="FS5" s="22"/>
      <c r="FT5" s="13"/>
      <c r="FU5" s="13"/>
      <c r="FV5" s="13"/>
      <c r="FW5" s="22"/>
      <c r="FX5" s="13"/>
      <c r="FY5" s="13"/>
      <c r="FZ5" s="22"/>
      <c r="GA5" s="176"/>
      <c r="GB5" s="176"/>
      <c r="GC5" s="176"/>
      <c r="GD5" s="22"/>
      <c r="GE5" s="22"/>
      <c r="GF5" s="13"/>
      <c r="GG5" s="13"/>
      <c r="GH5" s="26"/>
      <c r="GJ5" s="24"/>
      <c r="GK5" s="21"/>
      <c r="GL5" s="22"/>
      <c r="GM5" s="13"/>
      <c r="GN5" s="13"/>
      <c r="GO5" s="13"/>
      <c r="GP5" s="22"/>
      <c r="GQ5" s="13"/>
      <c r="GR5" s="13"/>
      <c r="GS5" s="22"/>
      <c r="GT5" s="176"/>
      <c r="GU5" s="176"/>
      <c r="GV5" s="176"/>
      <c r="GW5" s="22"/>
      <c r="GX5" s="22"/>
      <c r="GY5" s="13"/>
      <c r="GZ5" s="13"/>
      <c r="HA5" s="26"/>
      <c r="HC5" s="24"/>
      <c r="HD5" s="21"/>
      <c r="HE5" s="22"/>
      <c r="HF5" s="13"/>
      <c r="HG5" s="13"/>
      <c r="HH5" s="13"/>
      <c r="HI5" s="22"/>
      <c r="HJ5" s="13"/>
      <c r="HK5" s="13"/>
      <c r="HL5" s="22"/>
      <c r="HM5" s="176"/>
      <c r="HN5" s="176"/>
      <c r="HO5" s="176"/>
      <c r="HP5" s="22"/>
      <c r="HQ5" s="22"/>
      <c r="HR5" s="13"/>
      <c r="HS5" s="13"/>
      <c r="HT5" s="26"/>
      <c r="HV5" s="24"/>
      <c r="HW5" s="21"/>
      <c r="HX5" s="22"/>
      <c r="HY5" s="13"/>
      <c r="HZ5" s="13"/>
      <c r="IA5" s="13"/>
      <c r="IB5" s="22"/>
      <c r="IC5" s="13"/>
      <c r="ID5" s="13"/>
      <c r="IE5" s="22"/>
      <c r="IF5" s="176"/>
      <c r="IG5" s="176"/>
      <c r="IH5" s="176"/>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75">
      <c r="A9" s="20" t="s">
        <v>36</v>
      </c>
      <c r="B9" s="4"/>
      <c r="C9" s="181" t="s">
        <v>48</v>
      </c>
      <c r="D9" s="181"/>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77" t="s">
        <v>19</v>
      </c>
      <c r="M10" s="178"/>
      <c r="N10" s="179"/>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75">
      <c r="A19" s="20" t="s">
        <v>37</v>
      </c>
      <c r="B19" s="4"/>
      <c r="C19" s="181" t="s">
        <v>49</v>
      </c>
      <c r="D19" s="181"/>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77" t="s">
        <v>19</v>
      </c>
      <c r="M20" s="178"/>
      <c r="N20" s="179"/>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75">
      <c r="A29" s="5" t="s">
        <v>38</v>
      </c>
      <c r="B29" s="4"/>
      <c r="C29" s="181" t="s">
        <v>38</v>
      </c>
      <c r="D29" s="181"/>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77" t="s">
        <v>19</v>
      </c>
      <c r="M30" s="178"/>
      <c r="N30" s="179"/>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75">
      <c r="A49" s="20" t="s">
        <v>58</v>
      </c>
      <c r="C49" s="181" t="s">
        <v>50</v>
      </c>
      <c r="D49" s="181"/>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77" t="s">
        <v>19</v>
      </c>
      <c r="M50" s="178"/>
      <c r="N50" s="179"/>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75">
      <c r="A159" s="20" t="s">
        <v>57</v>
      </c>
      <c r="C159" s="181" t="s">
        <v>54</v>
      </c>
      <c r="D159" s="181"/>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77" t="s">
        <v>19</v>
      </c>
      <c r="M160" s="178"/>
      <c r="N160" s="179"/>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75">
      <c r="A269" s="20" t="s">
        <v>56</v>
      </c>
      <c r="C269" s="181" t="s">
        <v>55</v>
      </c>
      <c r="D269" s="181"/>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77" t="s">
        <v>19</v>
      </c>
      <c r="M270" s="178"/>
      <c r="N270" s="179"/>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75">
      <c r="A379" s="20" t="s">
        <v>60</v>
      </c>
      <c r="C379" s="181" t="s">
        <v>61</v>
      </c>
      <c r="D379" s="181"/>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77" t="s">
        <v>19</v>
      </c>
      <c r="M380" s="178"/>
      <c r="N380" s="179"/>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75">
      <c r="B718" s="24"/>
      <c r="C718" s="180"/>
      <c r="D718" s="180"/>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76"/>
      <c r="M719" s="176"/>
      <c r="N719" s="176"/>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75">
      <c r="B778" s="24"/>
      <c r="C778" s="180"/>
      <c r="D778" s="180"/>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76"/>
      <c r="M779" s="176"/>
      <c r="N779" s="176"/>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75">
      <c r="B838" s="24"/>
      <c r="C838" s="180"/>
      <c r="D838" s="180"/>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76"/>
      <c r="M839" s="176"/>
      <c r="N839" s="176"/>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75">
      <c r="B898" s="24"/>
      <c r="C898" s="180"/>
      <c r="D898" s="180"/>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76"/>
      <c r="M899" s="176"/>
      <c r="N899" s="176"/>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75">
      <c r="B958" s="24"/>
      <c r="C958" s="180"/>
      <c r="D958" s="180"/>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76"/>
      <c r="M959" s="176"/>
      <c r="N959" s="176"/>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75">
      <c r="B1018" s="24"/>
      <c r="C1018" s="180"/>
      <c r="D1018" s="180"/>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76"/>
      <c r="M1019" s="176"/>
      <c r="N1019" s="176"/>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4:D4"/>
    <mergeCell ref="AE5:AG5"/>
    <mergeCell ref="C958:D958"/>
    <mergeCell ref="L959:N959"/>
    <mergeCell ref="C898:D898"/>
    <mergeCell ref="L899:N899"/>
    <mergeCell ref="C778:D778"/>
    <mergeCell ref="L779:N779"/>
    <mergeCell ref="C718:D718"/>
    <mergeCell ref="L719:N719"/>
    <mergeCell ref="C379:D379"/>
    <mergeCell ref="L380:N380"/>
    <mergeCell ref="C159:D159"/>
    <mergeCell ref="L160:N160"/>
    <mergeCell ref="C269:D269"/>
    <mergeCell ref="C29:D29"/>
    <mergeCell ref="IF5:IH5"/>
    <mergeCell ref="HM5:HO5"/>
    <mergeCell ref="BQ5:BS5"/>
    <mergeCell ref="CJ5:CL5"/>
    <mergeCell ref="DC5:DE5"/>
    <mergeCell ref="GT5:GV5"/>
    <mergeCell ref="FH5:FJ5"/>
    <mergeCell ref="GA5:GC5"/>
    <mergeCell ref="DV5:DX5"/>
    <mergeCell ref="EO5:EQ5"/>
    <mergeCell ref="AX5:AZ5"/>
    <mergeCell ref="L5:N5"/>
    <mergeCell ref="C1018:D1018"/>
    <mergeCell ref="L1019:N1019"/>
    <mergeCell ref="C9:D9"/>
    <mergeCell ref="L10:N10"/>
    <mergeCell ref="C19:D19"/>
    <mergeCell ref="L20:N20"/>
    <mergeCell ref="C838:D838"/>
    <mergeCell ref="L839:N839"/>
    <mergeCell ref="L30:N30"/>
    <mergeCell ref="C49:D49"/>
    <mergeCell ref="L50:N50"/>
    <mergeCell ref="L270:N270"/>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sheetData>
    <row r="1" spans="1:11" ht="15">
      <c r="A1" t="s">
        <v>116</v>
      </c>
      <c r="B1" s="18"/>
      <c r="C1" s="11">
        <v>20.15</v>
      </c>
      <c r="D1" s="11">
        <v>7.17</v>
      </c>
      <c r="E1" s="11">
        <v>21.5</v>
      </c>
      <c r="F1" s="11">
        <v>6.94</v>
      </c>
      <c r="G1" s="11">
        <v>21.55</v>
      </c>
      <c r="H1" s="11">
        <v>6.77</v>
      </c>
      <c r="I1" s="11">
        <v>21.4</v>
      </c>
      <c r="J1" s="11">
        <v>6.89</v>
      </c>
      <c r="K1" s="17">
        <f aca="true" t="shared" si="0" ref="K1:K18">IF(((SUM(C1:J1))*100)&lt;&gt;INT((SUM(C1:J1)*100)),"Too many dec places","")</f>
      </c>
    </row>
    <row r="2" spans="1:11" ht="15">
      <c r="A2" t="s">
        <v>125</v>
      </c>
      <c r="B2" s="15"/>
      <c r="C2" s="11">
        <v>25.9</v>
      </c>
      <c r="D2" s="11">
        <v>5.89</v>
      </c>
      <c r="E2" s="11">
        <v>26.35</v>
      </c>
      <c r="F2" s="11">
        <v>5.88</v>
      </c>
      <c r="G2" s="11">
        <v>25.2</v>
      </c>
      <c r="H2" s="11">
        <v>5.93</v>
      </c>
      <c r="I2" s="11">
        <v>26.6</v>
      </c>
      <c r="J2" s="11">
        <v>6.07</v>
      </c>
      <c r="K2" s="17">
        <f t="shared" si="0"/>
      </c>
    </row>
    <row r="3" spans="1:11" ht="15">
      <c r="A3" t="s">
        <v>111</v>
      </c>
      <c r="B3" s="15"/>
      <c r="C3" s="11">
        <v>27.35</v>
      </c>
      <c r="D3" s="11">
        <v>6.03</v>
      </c>
      <c r="E3" s="11">
        <v>25.9</v>
      </c>
      <c r="F3" s="11">
        <v>6.35</v>
      </c>
      <c r="G3" s="11">
        <v>26.05</v>
      </c>
      <c r="H3" s="11">
        <v>5.87</v>
      </c>
      <c r="I3" s="11">
        <v>27.65</v>
      </c>
      <c r="J3" s="11">
        <v>5.88</v>
      </c>
      <c r="K3" s="17">
        <f t="shared" si="0"/>
      </c>
    </row>
    <row r="4" spans="1:11" ht="15">
      <c r="A4" t="s">
        <v>113</v>
      </c>
      <c r="B4" s="15"/>
      <c r="C4" s="11">
        <v>27.6</v>
      </c>
      <c r="D4" s="11">
        <v>5.65</v>
      </c>
      <c r="E4" s="11">
        <v>25.85</v>
      </c>
      <c r="F4" s="11">
        <v>6.24</v>
      </c>
      <c r="G4" s="11">
        <v>26.8</v>
      </c>
      <c r="H4" s="11">
        <v>6.12</v>
      </c>
      <c r="I4" s="11">
        <v>25.5</v>
      </c>
      <c r="J4" s="11">
        <v>6.48</v>
      </c>
      <c r="K4" s="17">
        <f t="shared" si="0"/>
      </c>
    </row>
    <row r="5" spans="1:11" ht="15">
      <c r="A5" t="s">
        <v>124</v>
      </c>
      <c r="B5" s="15"/>
      <c r="C5" s="11">
        <v>23.45</v>
      </c>
      <c r="D5" s="11">
        <v>6.58</v>
      </c>
      <c r="E5" s="11">
        <v>20.7</v>
      </c>
      <c r="F5" s="11">
        <v>6.59</v>
      </c>
      <c r="G5" s="11">
        <v>23.45</v>
      </c>
      <c r="H5" s="11">
        <v>6.8</v>
      </c>
      <c r="I5" s="11">
        <v>24</v>
      </c>
      <c r="J5" s="11">
        <v>6.97</v>
      </c>
      <c r="K5" s="17">
        <f t="shared" si="0"/>
      </c>
    </row>
    <row r="6" spans="1:11" ht="15">
      <c r="A6" t="s">
        <v>122</v>
      </c>
      <c r="B6" s="15"/>
      <c r="C6" s="11">
        <v>20.45</v>
      </c>
      <c r="D6" s="11">
        <v>7.19</v>
      </c>
      <c r="E6" s="11">
        <v>19.6</v>
      </c>
      <c r="F6" s="11">
        <v>7.65</v>
      </c>
      <c r="G6" s="11">
        <v>22.35</v>
      </c>
      <c r="H6" s="11">
        <v>6.91</v>
      </c>
      <c r="I6" s="11">
        <v>21.35</v>
      </c>
      <c r="J6" s="11">
        <v>7.08</v>
      </c>
      <c r="K6" s="17">
        <f t="shared" si="0"/>
      </c>
    </row>
    <row r="7" spans="1:11" ht="15">
      <c r="A7" t="s">
        <v>121</v>
      </c>
      <c r="B7" s="15"/>
      <c r="C7" s="11">
        <v>22.8</v>
      </c>
      <c r="D7" s="11">
        <v>7.29</v>
      </c>
      <c r="E7" s="11">
        <v>23.35</v>
      </c>
      <c r="F7" s="11">
        <v>6.98</v>
      </c>
      <c r="G7" s="11">
        <v>24.5</v>
      </c>
      <c r="H7" s="11">
        <v>6.96</v>
      </c>
      <c r="I7" s="11">
        <v>21.25</v>
      </c>
      <c r="J7" s="11">
        <v>6.91</v>
      </c>
      <c r="K7" s="17">
        <f t="shared" si="0"/>
      </c>
    </row>
    <row r="8" spans="1:11" ht="15">
      <c r="A8" t="s">
        <v>127</v>
      </c>
      <c r="B8" s="15"/>
      <c r="C8" s="11">
        <v>18.9</v>
      </c>
      <c r="D8" s="11">
        <v>7.3</v>
      </c>
      <c r="E8" s="11">
        <v>17.05</v>
      </c>
      <c r="F8" s="11">
        <v>8.3</v>
      </c>
      <c r="G8" s="11">
        <v>16.45</v>
      </c>
      <c r="H8" s="11">
        <v>8.15</v>
      </c>
      <c r="I8" s="11">
        <v>19.5</v>
      </c>
      <c r="J8" s="11">
        <v>7.9</v>
      </c>
      <c r="K8" s="17">
        <f t="shared" si="0"/>
      </c>
    </row>
    <row r="9" spans="1:11" ht="15">
      <c r="A9" t="s">
        <v>115</v>
      </c>
      <c r="B9" s="15"/>
      <c r="C9" s="11">
        <v>22.65</v>
      </c>
      <c r="D9" s="11">
        <v>6.67</v>
      </c>
      <c r="E9" s="11">
        <v>23.25</v>
      </c>
      <c r="F9" s="11">
        <v>6.73</v>
      </c>
      <c r="G9" s="11">
        <v>25.45</v>
      </c>
      <c r="H9" s="11">
        <v>6.44</v>
      </c>
      <c r="I9" s="11">
        <v>23.8</v>
      </c>
      <c r="J9" s="11">
        <v>6.38</v>
      </c>
      <c r="K9" s="17">
        <f t="shared" si="0"/>
      </c>
    </row>
    <row r="10" spans="1:11" ht="15">
      <c r="A10" t="s">
        <v>114</v>
      </c>
      <c r="B10" s="15"/>
      <c r="C10" s="11">
        <v>14.75</v>
      </c>
      <c r="D10" s="11">
        <v>10.58</v>
      </c>
      <c r="E10" s="11">
        <v>12.8</v>
      </c>
      <c r="F10" s="11">
        <v>11.14</v>
      </c>
      <c r="G10" s="11">
        <v>16.9</v>
      </c>
      <c r="H10" s="11">
        <v>7.7</v>
      </c>
      <c r="I10" s="11">
        <v>12.9</v>
      </c>
      <c r="J10" s="11">
        <v>10.3</v>
      </c>
      <c r="K10" s="17">
        <f t="shared" si="0"/>
      </c>
    </row>
    <row r="11" spans="1:11" ht="15">
      <c r="A11" t="s">
        <v>118</v>
      </c>
      <c r="B11" s="15"/>
      <c r="C11" s="11">
        <v>13.4</v>
      </c>
      <c r="D11" s="11">
        <v>9.76</v>
      </c>
      <c r="E11" s="11">
        <v>16.5</v>
      </c>
      <c r="F11" s="11">
        <v>9.99</v>
      </c>
      <c r="G11" s="11">
        <v>17.15</v>
      </c>
      <c r="H11" s="11">
        <v>8.54</v>
      </c>
      <c r="I11" s="11">
        <v>17.1</v>
      </c>
      <c r="J11" s="11">
        <v>8.94</v>
      </c>
      <c r="K11" s="17">
        <f t="shared" si="0"/>
      </c>
    </row>
    <row r="12" spans="1:11" ht="15">
      <c r="A12" t="s">
        <v>120</v>
      </c>
      <c r="B12" s="15"/>
      <c r="C12" s="11">
        <v>17.15</v>
      </c>
      <c r="D12" s="11">
        <v>7.6</v>
      </c>
      <c r="E12" s="11">
        <v>18.45</v>
      </c>
      <c r="F12" s="11">
        <v>7.02</v>
      </c>
      <c r="G12" s="11">
        <v>21.8</v>
      </c>
      <c r="H12" s="11">
        <v>10</v>
      </c>
      <c r="I12" s="11">
        <v>15.65</v>
      </c>
      <c r="J12" s="11">
        <v>7.37</v>
      </c>
      <c r="K12" s="17">
        <f t="shared" si="0"/>
      </c>
    </row>
    <row r="13" spans="1:11" ht="15">
      <c r="A13" t="s">
        <v>117</v>
      </c>
      <c r="B13" s="15"/>
      <c r="C13" s="11">
        <v>20.05</v>
      </c>
      <c r="D13" s="11">
        <v>6.66</v>
      </c>
      <c r="E13" s="11">
        <v>18.3</v>
      </c>
      <c r="F13" s="11">
        <v>7.75</v>
      </c>
      <c r="G13" s="11">
        <v>23.75</v>
      </c>
      <c r="H13" s="11">
        <v>6.97</v>
      </c>
      <c r="I13" s="11">
        <v>19</v>
      </c>
      <c r="J13" s="11">
        <v>7.03</v>
      </c>
      <c r="K13" s="17">
        <f t="shared" si="0"/>
      </c>
    </row>
    <row r="14" spans="1:11" ht="15">
      <c r="A14" t="s">
        <v>126</v>
      </c>
      <c r="B14" s="15"/>
      <c r="C14" s="11">
        <v>25.45</v>
      </c>
      <c r="D14" s="11">
        <v>6.01</v>
      </c>
      <c r="E14" s="11">
        <v>26.9</v>
      </c>
      <c r="F14" s="11">
        <v>6.16</v>
      </c>
      <c r="G14" s="11">
        <v>26.8</v>
      </c>
      <c r="H14" s="11">
        <v>6.15</v>
      </c>
      <c r="I14" s="11">
        <v>25.8</v>
      </c>
      <c r="J14" s="11">
        <v>6.23</v>
      </c>
      <c r="K14" s="17">
        <f t="shared" si="0"/>
      </c>
    </row>
    <row r="15" spans="1:11" ht="15">
      <c r="A15" t="s">
        <v>119</v>
      </c>
      <c r="B15" s="15"/>
      <c r="C15" s="11">
        <v>17.5</v>
      </c>
      <c r="D15" s="11">
        <v>7.98</v>
      </c>
      <c r="E15" s="11">
        <v>21.9</v>
      </c>
      <c r="F15" s="11">
        <v>7.7</v>
      </c>
      <c r="G15" s="11">
        <v>21.45</v>
      </c>
      <c r="H15" s="11">
        <v>7.48</v>
      </c>
      <c r="I15" s="11">
        <v>22.8</v>
      </c>
      <c r="J15" s="11">
        <v>7.28</v>
      </c>
      <c r="K15" s="17">
        <f t="shared" si="0"/>
      </c>
    </row>
    <row r="16" spans="1:11" ht="15">
      <c r="A16" t="s">
        <v>123</v>
      </c>
      <c r="B16" s="15"/>
      <c r="C16" s="11">
        <v>21.8</v>
      </c>
      <c r="D16" s="11">
        <v>10</v>
      </c>
      <c r="E16" s="11">
        <v>21</v>
      </c>
      <c r="F16" s="11">
        <v>6.92</v>
      </c>
      <c r="G16" s="11">
        <v>23.5</v>
      </c>
      <c r="H16" s="11">
        <v>6.95</v>
      </c>
      <c r="I16" s="11">
        <v>23.36</v>
      </c>
      <c r="J16" s="11">
        <v>6.36</v>
      </c>
      <c r="K16" s="17">
        <f t="shared" si="0"/>
      </c>
    </row>
    <row r="17" spans="1:11" ht="15">
      <c r="A17" t="s">
        <v>128</v>
      </c>
      <c r="B17" s="15"/>
      <c r="C17" s="11">
        <v>18</v>
      </c>
      <c r="D17" s="11">
        <v>7.48</v>
      </c>
      <c r="E17" s="11">
        <v>18.35</v>
      </c>
      <c r="F17" s="11">
        <v>8.17</v>
      </c>
      <c r="G17" s="11">
        <v>22.35</v>
      </c>
      <c r="H17" s="11">
        <v>7.07</v>
      </c>
      <c r="I17" s="11">
        <v>16.35</v>
      </c>
      <c r="J17" s="11">
        <v>7.9</v>
      </c>
      <c r="K17" s="17">
        <f t="shared" si="0"/>
      </c>
    </row>
    <row r="18" spans="1:11" ht="15">
      <c r="A18" t="s">
        <v>112</v>
      </c>
      <c r="B18" s="15"/>
      <c r="C18" s="11">
        <v>22.25</v>
      </c>
      <c r="D18" s="11">
        <v>7.28</v>
      </c>
      <c r="E18" s="11">
        <v>22.6</v>
      </c>
      <c r="F18" s="11">
        <v>7.38</v>
      </c>
      <c r="G18" s="11">
        <v>23.5</v>
      </c>
      <c r="H18" s="11">
        <v>7</v>
      </c>
      <c r="I18" s="11">
        <v>22.05</v>
      </c>
      <c r="J18" s="11">
        <v>10</v>
      </c>
      <c r="K18" s="17">
        <f t="shared" si="0"/>
      </c>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 type="decimal" allowBlank="1" showInputMessage="1" showErrorMessage="1" errorTitle="LAPS" error="The number of laps is not within the limits set at the top of this sheet. Either correct the entry or reset the parameters" sqref="I1:I54 E1:E54 G1:G54 C1:C54">
      <formula1>'Heat sorting area'!#REF!</formula1>
      <formula2>'Heat sorting area'!#REF!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3:X174"/>
  <sheetViews>
    <sheetView zoomScalePageLayoutView="0" workbookViewId="0" topLeftCell="A1">
      <selection activeCell="A5" sqref="A5:X22"/>
    </sheetView>
  </sheetViews>
  <sheetFormatPr defaultColWidth="9.140625" defaultRowHeight="12.75"/>
  <cols>
    <col min="1" max="1" width="4.421875" style="14" customWidth="1"/>
    <col min="2" max="2" width="12.00390625" style="14" customWidth="1"/>
    <col min="3" max="3" width="15.140625" style="14" customWidth="1"/>
    <col min="4" max="22" width="9.140625" style="14" customWidth="1"/>
    <col min="23" max="23" width="9.421875" style="14" customWidth="1"/>
    <col min="24" max="16384" width="9.140625" style="14" customWidth="1"/>
  </cols>
  <sheetData>
    <row r="2" ht="13.5" thickBot="1"/>
    <row r="3" spans="1:24" ht="13.5" thickTop="1">
      <c r="A3" s="60"/>
      <c r="B3" s="61"/>
      <c r="C3" s="61"/>
      <c r="D3" s="71"/>
      <c r="E3" s="72"/>
      <c r="F3" s="74"/>
      <c r="G3" s="75"/>
      <c r="H3" s="77"/>
      <c r="I3" s="78"/>
      <c r="J3" s="94" t="s">
        <v>77</v>
      </c>
      <c r="K3" s="95" t="s">
        <v>78</v>
      </c>
      <c r="L3" s="48" t="s">
        <v>1</v>
      </c>
      <c r="M3" s="48" t="s">
        <v>1</v>
      </c>
      <c r="N3" s="48" t="s">
        <v>1</v>
      </c>
      <c r="O3" s="48" t="s">
        <v>1</v>
      </c>
      <c r="P3" s="49" t="s">
        <v>2</v>
      </c>
      <c r="Q3" s="50" t="s">
        <v>4</v>
      </c>
      <c r="R3" s="50" t="s">
        <v>4</v>
      </c>
      <c r="S3" s="48" t="s">
        <v>4</v>
      </c>
      <c r="T3" s="48" t="s">
        <v>4</v>
      </c>
      <c r="U3" s="48" t="s">
        <v>3</v>
      </c>
      <c r="V3" s="49" t="s">
        <v>2</v>
      </c>
      <c r="W3" s="50" t="s">
        <v>79</v>
      </c>
      <c r="X3" s="59">
        <v>87</v>
      </c>
    </row>
    <row r="4" spans="1:24" ht="24.75" thickBot="1">
      <c r="A4" s="62" t="s">
        <v>5</v>
      </c>
      <c r="B4" s="63" t="s">
        <v>6</v>
      </c>
      <c r="C4" s="64" t="s">
        <v>7</v>
      </c>
      <c r="D4" s="73" t="s">
        <v>8</v>
      </c>
      <c r="E4" s="73" t="s">
        <v>9</v>
      </c>
      <c r="F4" s="76" t="s">
        <v>8</v>
      </c>
      <c r="G4" s="76" t="s">
        <v>9</v>
      </c>
      <c r="H4" s="79" t="s">
        <v>8</v>
      </c>
      <c r="I4" s="79" t="s">
        <v>9</v>
      </c>
      <c r="J4" s="96" t="s">
        <v>8</v>
      </c>
      <c r="K4" s="96" t="s">
        <v>9</v>
      </c>
      <c r="L4" s="51" t="s">
        <v>10</v>
      </c>
      <c r="M4" s="51" t="s">
        <v>11</v>
      </c>
      <c r="N4" s="51" t="s">
        <v>13</v>
      </c>
      <c r="O4" s="51" t="s">
        <v>12</v>
      </c>
      <c r="P4" s="51" t="s">
        <v>14</v>
      </c>
      <c r="Q4" s="51" t="s">
        <v>0</v>
      </c>
      <c r="R4" s="51" t="s">
        <v>15</v>
      </c>
      <c r="S4" s="52" t="s">
        <v>3</v>
      </c>
      <c r="T4" s="52" t="s">
        <v>16</v>
      </c>
      <c r="U4" s="53" t="s">
        <v>17</v>
      </c>
      <c r="V4" s="53" t="s">
        <v>18</v>
      </c>
      <c r="W4" s="54" t="s">
        <v>81</v>
      </c>
      <c r="X4" s="55" t="s">
        <v>80</v>
      </c>
    </row>
    <row r="5" spans="1:24" ht="15.75" thickBot="1">
      <c r="A5" s="65"/>
      <c r="B5" s="66"/>
      <c r="C5" s="18"/>
      <c r="D5" s="32"/>
      <c r="E5" s="32"/>
      <c r="F5" s="32"/>
      <c r="G5" s="32"/>
      <c r="H5" s="32"/>
      <c r="I5" s="32"/>
      <c r="J5" s="32"/>
      <c r="K5" s="32"/>
      <c r="L5" s="56">
        <f>SUM(D5,F5,H5,J5)</f>
        <v>0</v>
      </c>
      <c r="M5" s="57">
        <f>IF(COUNT(D5,F5,H5,J5)=4,MINA(D5,F5,H5,J5),0)</f>
        <v>0</v>
      </c>
      <c r="N5" s="57">
        <f>SUM(L5-M5)</f>
        <v>0</v>
      </c>
      <c r="O5" s="57">
        <f>MAX(D5,F5,H5,J5)</f>
        <v>0</v>
      </c>
      <c r="P5" s="57">
        <f>MIN(E5,G5,I5,K5)</f>
        <v>0</v>
      </c>
      <c r="Q5" s="57"/>
      <c r="R5" s="57"/>
      <c r="S5" s="56">
        <v>0</v>
      </c>
      <c r="T5" s="57"/>
      <c r="U5" s="57">
        <f>MAX(O5,S5)</f>
        <v>0</v>
      </c>
      <c r="V5" s="57">
        <f>MIN(P5,T5)</f>
        <v>0</v>
      </c>
      <c r="W5" s="58">
        <f>IF(V5&lt;&gt;0,SUM($X$3/V5*12),"")</f>
      </c>
      <c r="X5" s="58">
        <f>IF(V5&lt;&gt;0,SUM(3600/V5*$X$3/5280),"")</f>
      </c>
    </row>
    <row r="6" spans="1:24" ht="15.75" thickBot="1">
      <c r="A6" s="67"/>
      <c r="B6" s="30"/>
      <c r="C6" s="15"/>
      <c r="D6" s="32"/>
      <c r="E6" s="32"/>
      <c r="F6" s="32"/>
      <c r="G6" s="32"/>
      <c r="H6" s="32"/>
      <c r="I6" s="32"/>
      <c r="J6" s="32"/>
      <c r="K6" s="32"/>
      <c r="L6" s="56"/>
      <c r="M6" s="57"/>
      <c r="N6" s="57"/>
      <c r="O6" s="57"/>
      <c r="P6" s="57"/>
      <c r="Q6" s="57"/>
      <c r="R6" s="57"/>
      <c r="S6" s="56"/>
      <c r="T6" s="57"/>
      <c r="U6" s="57"/>
      <c r="V6" s="57"/>
      <c r="W6" s="58">
        <f aca="true" t="shared" si="0" ref="W6:W16">IF(V6&lt;&gt;0,SUM($X$3/V6*12),"")</f>
      </c>
      <c r="X6" s="58">
        <f aca="true" t="shared" si="1" ref="X6:X16">IF(V6&lt;&gt;0,SUM(3600/V6*$X$3/5280),"")</f>
      </c>
    </row>
    <row r="7" spans="1:24" ht="15.75" thickBot="1">
      <c r="A7" s="67"/>
      <c r="B7" s="30"/>
      <c r="C7" s="15"/>
      <c r="D7" s="32"/>
      <c r="E7" s="32"/>
      <c r="F7" s="32"/>
      <c r="G7" s="32"/>
      <c r="H7" s="32"/>
      <c r="I7" s="32"/>
      <c r="J7" s="32"/>
      <c r="K7" s="32"/>
      <c r="L7" s="56"/>
      <c r="M7" s="57"/>
      <c r="N7" s="57"/>
      <c r="O7" s="57"/>
      <c r="P7" s="57"/>
      <c r="Q7" s="57"/>
      <c r="R7" s="57"/>
      <c r="S7" s="56"/>
      <c r="T7" s="57"/>
      <c r="U7" s="57"/>
      <c r="V7" s="57"/>
      <c r="W7" s="58">
        <f t="shared" si="0"/>
      </c>
      <c r="X7" s="58">
        <f t="shared" si="1"/>
      </c>
    </row>
    <row r="8" spans="1:24" ht="15.75" thickBot="1">
      <c r="A8" s="67"/>
      <c r="B8" s="30"/>
      <c r="C8" s="15"/>
      <c r="D8" s="32"/>
      <c r="E8" s="32"/>
      <c r="F8" s="32"/>
      <c r="G8" s="32"/>
      <c r="H8" s="32"/>
      <c r="I8" s="32"/>
      <c r="J8" s="32"/>
      <c r="K8" s="32"/>
      <c r="L8" s="56"/>
      <c r="M8" s="57"/>
      <c r="N8" s="57"/>
      <c r="O8" s="57"/>
      <c r="P8" s="57"/>
      <c r="Q8" s="57"/>
      <c r="R8" s="57"/>
      <c r="S8" s="56"/>
      <c r="T8" s="57"/>
      <c r="U8" s="57"/>
      <c r="V8" s="57"/>
      <c r="W8" s="58">
        <f t="shared" si="0"/>
      </c>
      <c r="X8" s="58">
        <f t="shared" si="1"/>
      </c>
    </row>
    <row r="9" spans="1:24" ht="15.75" thickBot="1">
      <c r="A9" s="67"/>
      <c r="B9" s="30"/>
      <c r="C9" s="15"/>
      <c r="D9" s="32"/>
      <c r="E9" s="32"/>
      <c r="F9" s="32"/>
      <c r="G9" s="32"/>
      <c r="H9" s="32"/>
      <c r="I9" s="32"/>
      <c r="J9" s="32"/>
      <c r="K9" s="32"/>
      <c r="L9" s="56"/>
      <c r="M9" s="57"/>
      <c r="N9" s="57"/>
      <c r="O9" s="57"/>
      <c r="P9" s="57"/>
      <c r="Q9" s="57"/>
      <c r="R9" s="57"/>
      <c r="S9" s="56"/>
      <c r="T9" s="57"/>
      <c r="U9" s="57"/>
      <c r="V9" s="57"/>
      <c r="W9" s="58">
        <f t="shared" si="0"/>
      </c>
      <c r="X9" s="58">
        <f t="shared" si="1"/>
      </c>
    </row>
    <row r="10" spans="1:24" ht="15.75" thickBot="1">
      <c r="A10" s="67"/>
      <c r="B10" s="30"/>
      <c r="C10" s="15"/>
      <c r="D10" s="32"/>
      <c r="E10" s="32"/>
      <c r="F10" s="32"/>
      <c r="G10" s="32"/>
      <c r="H10" s="32"/>
      <c r="I10" s="32"/>
      <c r="J10" s="32"/>
      <c r="K10" s="32"/>
      <c r="L10" s="56"/>
      <c r="M10" s="57"/>
      <c r="N10" s="57"/>
      <c r="O10" s="57"/>
      <c r="P10" s="57"/>
      <c r="Q10" s="57"/>
      <c r="R10" s="57"/>
      <c r="S10" s="56"/>
      <c r="T10" s="57"/>
      <c r="U10" s="57"/>
      <c r="V10" s="57"/>
      <c r="W10" s="58">
        <f t="shared" si="0"/>
      </c>
      <c r="X10" s="58">
        <f t="shared" si="1"/>
      </c>
    </row>
    <row r="11" spans="1:24" ht="15.75" thickBot="1">
      <c r="A11" s="67"/>
      <c r="B11" s="30"/>
      <c r="C11" s="15"/>
      <c r="D11" s="32"/>
      <c r="E11" s="32"/>
      <c r="F11" s="32"/>
      <c r="G11" s="32"/>
      <c r="H11" s="32"/>
      <c r="I11" s="32"/>
      <c r="J11" s="32"/>
      <c r="K11" s="32"/>
      <c r="L11" s="56"/>
      <c r="M11" s="57"/>
      <c r="N11" s="57"/>
      <c r="O11" s="57"/>
      <c r="P11" s="57"/>
      <c r="Q11" s="57"/>
      <c r="R11" s="57"/>
      <c r="S11" s="56"/>
      <c r="T11" s="57"/>
      <c r="U11" s="57"/>
      <c r="V11" s="57"/>
      <c r="W11" s="58">
        <f t="shared" si="0"/>
      </c>
      <c r="X11" s="58">
        <f t="shared" si="1"/>
      </c>
    </row>
    <row r="12" spans="1:24" ht="15.75" thickBot="1">
      <c r="A12" s="67"/>
      <c r="B12" s="30"/>
      <c r="C12" s="15"/>
      <c r="D12" s="32"/>
      <c r="E12" s="32"/>
      <c r="F12" s="32"/>
      <c r="G12" s="32"/>
      <c r="H12" s="32"/>
      <c r="I12" s="32"/>
      <c r="J12" s="32"/>
      <c r="K12" s="32"/>
      <c r="L12" s="56"/>
      <c r="M12" s="57"/>
      <c r="N12" s="57"/>
      <c r="O12" s="57"/>
      <c r="P12" s="57"/>
      <c r="Q12" s="57"/>
      <c r="R12" s="57"/>
      <c r="S12" s="56"/>
      <c r="T12" s="57"/>
      <c r="U12" s="57"/>
      <c r="V12" s="57"/>
      <c r="W12" s="58">
        <f t="shared" si="0"/>
      </c>
      <c r="X12" s="58">
        <f t="shared" si="1"/>
      </c>
    </row>
    <row r="13" spans="1:24" ht="15.75" thickBot="1">
      <c r="A13" s="67"/>
      <c r="B13" s="30"/>
      <c r="C13" s="15"/>
      <c r="D13" s="32"/>
      <c r="E13" s="32"/>
      <c r="F13" s="32"/>
      <c r="G13" s="32"/>
      <c r="H13" s="32"/>
      <c r="I13" s="32"/>
      <c r="J13" s="32"/>
      <c r="K13" s="32"/>
      <c r="L13" s="56"/>
      <c r="M13" s="57"/>
      <c r="N13" s="57"/>
      <c r="O13" s="57"/>
      <c r="P13" s="57"/>
      <c r="Q13" s="57"/>
      <c r="R13" s="57"/>
      <c r="S13" s="56"/>
      <c r="T13" s="57"/>
      <c r="U13" s="57"/>
      <c r="V13" s="57"/>
      <c r="W13" s="58">
        <f t="shared" si="0"/>
      </c>
      <c r="X13" s="58">
        <f t="shared" si="1"/>
      </c>
    </row>
    <row r="14" spans="1:24" ht="15.75" thickBot="1">
      <c r="A14" s="67"/>
      <c r="B14" s="30"/>
      <c r="C14" s="15"/>
      <c r="D14" s="32"/>
      <c r="E14" s="32"/>
      <c r="F14" s="32"/>
      <c r="G14" s="32"/>
      <c r="H14" s="32"/>
      <c r="I14" s="32"/>
      <c r="J14" s="32"/>
      <c r="K14" s="32"/>
      <c r="L14" s="56"/>
      <c r="M14" s="57"/>
      <c r="N14" s="57"/>
      <c r="O14" s="57"/>
      <c r="P14" s="57"/>
      <c r="Q14" s="57"/>
      <c r="R14" s="57"/>
      <c r="S14" s="56"/>
      <c r="T14" s="57"/>
      <c r="U14" s="57"/>
      <c r="V14" s="57"/>
      <c r="W14" s="58">
        <f t="shared" si="0"/>
      </c>
      <c r="X14" s="58">
        <f t="shared" si="1"/>
      </c>
    </row>
    <row r="15" spans="1:24" ht="15.75" thickBot="1">
      <c r="A15" s="67"/>
      <c r="B15" s="30"/>
      <c r="C15" s="15"/>
      <c r="D15" s="32"/>
      <c r="E15" s="32"/>
      <c r="F15" s="32"/>
      <c r="G15" s="32"/>
      <c r="H15" s="32"/>
      <c r="I15" s="32"/>
      <c r="J15" s="32"/>
      <c r="K15" s="32"/>
      <c r="L15" s="56"/>
      <c r="M15" s="57"/>
      <c r="N15" s="57"/>
      <c r="O15" s="57"/>
      <c r="P15" s="57"/>
      <c r="Q15" s="57"/>
      <c r="R15" s="57"/>
      <c r="S15" s="56"/>
      <c r="T15" s="57"/>
      <c r="U15" s="57"/>
      <c r="V15" s="57"/>
      <c r="W15" s="58">
        <f t="shared" si="0"/>
      </c>
      <c r="X15" s="58">
        <f t="shared" si="1"/>
      </c>
    </row>
    <row r="16" spans="1:24" ht="15.75" thickBot="1">
      <c r="A16" s="67"/>
      <c r="B16" s="30"/>
      <c r="C16" s="15"/>
      <c r="D16" s="32"/>
      <c r="E16" s="32"/>
      <c r="F16" s="32"/>
      <c r="G16" s="32"/>
      <c r="H16" s="32"/>
      <c r="I16" s="32"/>
      <c r="J16" s="32"/>
      <c r="K16" s="32"/>
      <c r="L16" s="56"/>
      <c r="M16" s="57"/>
      <c r="N16" s="57"/>
      <c r="O16" s="57"/>
      <c r="P16" s="57"/>
      <c r="Q16" s="57"/>
      <c r="R16" s="57"/>
      <c r="S16" s="56"/>
      <c r="T16" s="57"/>
      <c r="U16" s="57"/>
      <c r="V16" s="57"/>
      <c r="W16" s="58">
        <f t="shared" si="0"/>
      </c>
      <c r="X16" s="58">
        <f t="shared" si="1"/>
      </c>
    </row>
    <row r="17" spans="1:24" ht="15.75" thickBot="1">
      <c r="A17" s="67"/>
      <c r="B17" s="30"/>
      <c r="C17" s="15"/>
      <c r="D17" s="32"/>
      <c r="E17" s="32"/>
      <c r="F17" s="32"/>
      <c r="G17" s="32"/>
      <c r="H17" s="32"/>
      <c r="I17" s="32"/>
      <c r="J17" s="32"/>
      <c r="K17" s="32"/>
      <c r="L17" s="56"/>
      <c r="M17" s="57"/>
      <c r="N17" s="57"/>
      <c r="O17" s="57"/>
      <c r="P17" s="57"/>
      <c r="Q17" s="57"/>
      <c r="R17" s="57"/>
      <c r="S17" s="56"/>
      <c r="T17" s="57"/>
      <c r="U17" s="57"/>
      <c r="V17" s="57"/>
      <c r="W17" s="58"/>
      <c r="X17" s="58"/>
    </row>
    <row r="18" spans="1:24" ht="15.75" thickBot="1">
      <c r="A18" s="67"/>
      <c r="B18" s="30"/>
      <c r="C18" s="15"/>
      <c r="D18" s="32"/>
      <c r="E18" s="32"/>
      <c r="F18" s="32"/>
      <c r="G18" s="32"/>
      <c r="H18" s="32"/>
      <c r="I18" s="32"/>
      <c r="J18" s="32"/>
      <c r="K18" s="32"/>
      <c r="L18" s="56"/>
      <c r="M18" s="57"/>
      <c r="N18" s="57"/>
      <c r="O18" s="57"/>
      <c r="P18" s="57"/>
      <c r="Q18" s="57"/>
      <c r="R18" s="57"/>
      <c r="S18" s="56"/>
      <c r="T18" s="57"/>
      <c r="U18" s="57"/>
      <c r="V18" s="57"/>
      <c r="W18" s="58"/>
      <c r="X18" s="58"/>
    </row>
    <row r="19" spans="1:24" ht="15.75" thickBot="1">
      <c r="A19" s="67"/>
      <c r="B19" s="30"/>
      <c r="C19" s="15"/>
      <c r="D19" s="32"/>
      <c r="E19" s="32"/>
      <c r="F19" s="32"/>
      <c r="G19" s="32"/>
      <c r="H19" s="32"/>
      <c r="I19" s="32"/>
      <c r="J19" s="32"/>
      <c r="K19" s="32"/>
      <c r="L19" s="56"/>
      <c r="M19" s="57"/>
      <c r="N19" s="57"/>
      <c r="O19" s="57"/>
      <c r="P19" s="57"/>
      <c r="Q19" s="57"/>
      <c r="R19" s="57"/>
      <c r="S19" s="56"/>
      <c r="T19" s="57"/>
      <c r="U19" s="57"/>
      <c r="V19" s="57"/>
      <c r="W19" s="58"/>
      <c r="X19" s="58"/>
    </row>
    <row r="20" spans="1:24" ht="15.75" thickBot="1">
      <c r="A20" s="67"/>
      <c r="B20" s="30"/>
      <c r="C20" s="15"/>
      <c r="D20" s="32"/>
      <c r="E20" s="32"/>
      <c r="F20" s="32"/>
      <c r="G20" s="32"/>
      <c r="H20" s="32"/>
      <c r="I20" s="32"/>
      <c r="J20" s="32"/>
      <c r="K20" s="32"/>
      <c r="L20" s="56"/>
      <c r="M20" s="57"/>
      <c r="N20" s="57"/>
      <c r="O20" s="57"/>
      <c r="P20" s="57"/>
      <c r="Q20" s="57"/>
      <c r="R20" s="57"/>
      <c r="S20" s="56"/>
      <c r="T20" s="57"/>
      <c r="U20" s="57"/>
      <c r="V20" s="57"/>
      <c r="W20" s="58"/>
      <c r="X20" s="58"/>
    </row>
    <row r="21" spans="1:24" ht="15.75" thickBot="1">
      <c r="A21" s="67"/>
      <c r="B21" s="30"/>
      <c r="C21" s="15"/>
      <c r="D21" s="32"/>
      <c r="E21" s="32"/>
      <c r="F21" s="32"/>
      <c r="G21" s="32"/>
      <c r="H21" s="32"/>
      <c r="I21" s="32"/>
      <c r="J21" s="32"/>
      <c r="K21" s="32"/>
      <c r="L21" s="56"/>
      <c r="M21" s="57"/>
      <c r="N21" s="57"/>
      <c r="O21" s="57"/>
      <c r="P21" s="57"/>
      <c r="Q21" s="57"/>
      <c r="R21" s="57"/>
      <c r="S21" s="56"/>
      <c r="T21" s="57"/>
      <c r="U21" s="57"/>
      <c r="V21" s="57"/>
      <c r="W21" s="58"/>
      <c r="X21" s="58"/>
    </row>
    <row r="22" spans="1:24" ht="15.75" thickBot="1">
      <c r="A22" s="67"/>
      <c r="B22" s="30"/>
      <c r="C22" s="15"/>
      <c r="D22" s="32"/>
      <c r="E22" s="32"/>
      <c r="F22" s="32"/>
      <c r="G22" s="32"/>
      <c r="H22" s="32"/>
      <c r="I22" s="32"/>
      <c r="J22" s="32"/>
      <c r="K22" s="32"/>
      <c r="L22" s="56"/>
      <c r="M22" s="57"/>
      <c r="N22" s="57"/>
      <c r="O22" s="57"/>
      <c r="P22" s="57"/>
      <c r="Q22" s="57"/>
      <c r="R22" s="57"/>
      <c r="S22" s="56"/>
      <c r="T22" s="57"/>
      <c r="U22" s="57"/>
      <c r="V22" s="57"/>
      <c r="W22" s="58"/>
      <c r="X22" s="58"/>
    </row>
    <row r="23" spans="1:24" ht="15.75" thickBot="1">
      <c r="A23" s="67"/>
      <c r="B23" s="30"/>
      <c r="C23" s="15"/>
      <c r="D23" s="32"/>
      <c r="E23" s="32"/>
      <c r="F23" s="32"/>
      <c r="G23" s="32"/>
      <c r="H23" s="32"/>
      <c r="I23" s="32"/>
      <c r="J23" s="32"/>
      <c r="K23" s="32"/>
      <c r="L23" s="56"/>
      <c r="M23" s="57"/>
      <c r="N23" s="57"/>
      <c r="O23" s="57"/>
      <c r="P23" s="57"/>
      <c r="Q23" s="57"/>
      <c r="R23" s="57"/>
      <c r="S23" s="56"/>
      <c r="T23" s="57"/>
      <c r="U23" s="57"/>
      <c r="V23" s="57"/>
      <c r="W23" s="58"/>
      <c r="X23" s="58"/>
    </row>
    <row r="24" spans="1:24" ht="15.75" thickBot="1">
      <c r="A24" s="67"/>
      <c r="B24" s="30"/>
      <c r="C24" s="15"/>
      <c r="D24" s="32"/>
      <c r="E24" s="32"/>
      <c r="F24" s="32"/>
      <c r="G24" s="32"/>
      <c r="H24" s="32"/>
      <c r="I24" s="32"/>
      <c r="J24" s="32"/>
      <c r="K24" s="32"/>
      <c r="L24" s="56"/>
      <c r="M24" s="57"/>
      <c r="N24" s="57"/>
      <c r="O24" s="57"/>
      <c r="P24" s="57"/>
      <c r="Q24" s="57"/>
      <c r="R24" s="57"/>
      <c r="S24" s="56"/>
      <c r="T24" s="57"/>
      <c r="U24" s="57"/>
      <c r="V24" s="57"/>
      <c r="W24" s="58"/>
      <c r="X24" s="58"/>
    </row>
    <row r="25" spans="1:24" ht="15.75" thickBot="1">
      <c r="A25" s="67"/>
      <c r="B25" s="30"/>
      <c r="C25" s="15"/>
      <c r="D25" s="32"/>
      <c r="E25" s="32"/>
      <c r="F25" s="32"/>
      <c r="G25" s="32"/>
      <c r="H25" s="32"/>
      <c r="I25" s="32"/>
      <c r="J25" s="32"/>
      <c r="K25" s="32"/>
      <c r="L25" s="56"/>
      <c r="M25" s="57"/>
      <c r="N25" s="57"/>
      <c r="O25" s="57"/>
      <c r="P25" s="57"/>
      <c r="Q25" s="57"/>
      <c r="R25" s="57"/>
      <c r="S25" s="56"/>
      <c r="T25" s="57"/>
      <c r="U25" s="57"/>
      <c r="V25" s="57"/>
      <c r="W25" s="58"/>
      <c r="X25" s="58"/>
    </row>
    <row r="26" spans="1:24" ht="15.75" thickBot="1">
      <c r="A26" s="67"/>
      <c r="B26" s="30"/>
      <c r="C26" s="15"/>
      <c r="D26" s="32"/>
      <c r="E26" s="32"/>
      <c r="F26" s="32"/>
      <c r="G26" s="32"/>
      <c r="H26" s="32"/>
      <c r="I26" s="32"/>
      <c r="J26" s="32"/>
      <c r="K26" s="32"/>
      <c r="L26" s="56"/>
      <c r="M26" s="57"/>
      <c r="N26" s="57"/>
      <c r="O26" s="57"/>
      <c r="P26" s="57"/>
      <c r="Q26" s="57"/>
      <c r="R26" s="57"/>
      <c r="S26" s="56"/>
      <c r="T26" s="57"/>
      <c r="U26" s="57"/>
      <c r="V26" s="57"/>
      <c r="W26" s="58"/>
      <c r="X26" s="58"/>
    </row>
    <row r="27" spans="1:24" ht="15.75" thickBot="1">
      <c r="A27" s="67"/>
      <c r="B27" s="30"/>
      <c r="C27" s="15"/>
      <c r="D27" s="32"/>
      <c r="E27" s="32"/>
      <c r="F27" s="32"/>
      <c r="G27" s="32"/>
      <c r="H27" s="32"/>
      <c r="I27" s="32"/>
      <c r="J27" s="32"/>
      <c r="K27" s="32"/>
      <c r="L27" s="56"/>
      <c r="M27" s="57"/>
      <c r="N27" s="57"/>
      <c r="O27" s="57"/>
      <c r="P27" s="57"/>
      <c r="Q27" s="57"/>
      <c r="R27" s="57"/>
      <c r="S27" s="56"/>
      <c r="T27" s="57"/>
      <c r="U27" s="57"/>
      <c r="V27" s="57"/>
      <c r="W27" s="58"/>
      <c r="X27" s="58"/>
    </row>
    <row r="28" spans="1:24" ht="15.75" customHeight="1" thickBot="1">
      <c r="A28" s="67"/>
      <c r="B28" s="30"/>
      <c r="C28" s="15"/>
      <c r="D28" s="32"/>
      <c r="E28" s="32"/>
      <c r="F28" s="32"/>
      <c r="G28" s="32"/>
      <c r="H28" s="32"/>
      <c r="I28" s="32"/>
      <c r="J28" s="32"/>
      <c r="K28" s="32"/>
      <c r="L28" s="56"/>
      <c r="M28" s="57"/>
      <c r="N28" s="57"/>
      <c r="O28" s="57"/>
      <c r="P28" s="57"/>
      <c r="Q28" s="57"/>
      <c r="R28" s="57"/>
      <c r="S28" s="56"/>
      <c r="T28" s="57"/>
      <c r="U28" s="57"/>
      <c r="V28" s="57"/>
      <c r="W28" s="58"/>
      <c r="X28" s="58"/>
    </row>
    <row r="29" spans="1:24" ht="15.75" customHeight="1" thickBot="1">
      <c r="A29" s="67"/>
      <c r="B29" s="30"/>
      <c r="C29" s="15"/>
      <c r="D29" s="32"/>
      <c r="E29" s="32"/>
      <c r="F29" s="32"/>
      <c r="G29" s="32"/>
      <c r="H29" s="32"/>
      <c r="I29" s="32"/>
      <c r="J29" s="32"/>
      <c r="K29" s="32"/>
      <c r="L29" s="56"/>
      <c r="M29" s="57"/>
      <c r="N29" s="57"/>
      <c r="O29" s="57"/>
      <c r="P29" s="57"/>
      <c r="Q29" s="57"/>
      <c r="R29" s="57"/>
      <c r="S29" s="56"/>
      <c r="T29" s="57"/>
      <c r="U29" s="57"/>
      <c r="V29" s="57"/>
      <c r="W29" s="58"/>
      <c r="X29" s="58"/>
    </row>
    <row r="30" spans="1:24" ht="15.75" customHeight="1" thickBot="1">
      <c r="A30" s="67"/>
      <c r="B30" s="30"/>
      <c r="C30" s="15"/>
      <c r="D30" s="32"/>
      <c r="E30" s="32"/>
      <c r="F30" s="32"/>
      <c r="G30" s="32"/>
      <c r="H30" s="32"/>
      <c r="I30" s="32"/>
      <c r="J30" s="32"/>
      <c r="K30" s="32"/>
      <c r="L30" s="56"/>
      <c r="M30" s="57"/>
      <c r="N30" s="57"/>
      <c r="O30" s="57"/>
      <c r="P30" s="57"/>
      <c r="Q30" s="57"/>
      <c r="R30" s="57"/>
      <c r="S30" s="56"/>
      <c r="T30" s="57"/>
      <c r="U30" s="57"/>
      <c r="V30" s="57"/>
      <c r="W30" s="58"/>
      <c r="X30" s="58"/>
    </row>
    <row r="31" spans="1:24" ht="15.75" customHeight="1" thickBot="1">
      <c r="A31" s="67"/>
      <c r="B31" s="30"/>
      <c r="C31" s="15"/>
      <c r="D31" s="32"/>
      <c r="E31" s="32"/>
      <c r="F31" s="32"/>
      <c r="G31" s="32"/>
      <c r="H31" s="32"/>
      <c r="I31" s="32"/>
      <c r="J31" s="32"/>
      <c r="K31" s="32"/>
      <c r="L31" s="56"/>
      <c r="M31" s="57"/>
      <c r="N31" s="57"/>
      <c r="O31" s="57"/>
      <c r="P31" s="57"/>
      <c r="Q31" s="57"/>
      <c r="R31" s="57"/>
      <c r="S31" s="56"/>
      <c r="T31" s="57"/>
      <c r="U31" s="57"/>
      <c r="V31" s="57"/>
      <c r="W31" s="58"/>
      <c r="X31" s="58"/>
    </row>
    <row r="32" spans="1:24" ht="15.75" customHeight="1" thickBot="1">
      <c r="A32" s="67"/>
      <c r="B32" s="30"/>
      <c r="C32" s="15"/>
      <c r="D32" s="32"/>
      <c r="E32" s="32"/>
      <c r="F32" s="32"/>
      <c r="G32" s="32"/>
      <c r="H32" s="32"/>
      <c r="I32" s="32"/>
      <c r="J32" s="32"/>
      <c r="K32" s="32"/>
      <c r="L32" s="56"/>
      <c r="M32" s="57"/>
      <c r="N32" s="57"/>
      <c r="O32" s="57"/>
      <c r="P32" s="57"/>
      <c r="Q32" s="57"/>
      <c r="R32" s="57"/>
      <c r="S32" s="56"/>
      <c r="T32" s="57"/>
      <c r="U32" s="57"/>
      <c r="V32" s="57"/>
      <c r="W32" s="58"/>
      <c r="X32" s="58"/>
    </row>
    <row r="33" spans="1:24" ht="15.75" customHeight="1" thickBot="1">
      <c r="A33" s="67"/>
      <c r="B33" s="30"/>
      <c r="C33" s="15"/>
      <c r="D33" s="32"/>
      <c r="E33" s="32"/>
      <c r="F33" s="32"/>
      <c r="G33" s="32"/>
      <c r="H33" s="32"/>
      <c r="I33" s="32"/>
      <c r="J33" s="32"/>
      <c r="K33" s="32"/>
      <c r="L33" s="56"/>
      <c r="M33" s="57"/>
      <c r="N33" s="57"/>
      <c r="O33" s="57"/>
      <c r="P33" s="57"/>
      <c r="Q33" s="57"/>
      <c r="R33" s="57"/>
      <c r="S33" s="56"/>
      <c r="T33" s="57"/>
      <c r="U33" s="57"/>
      <c r="V33" s="57"/>
      <c r="W33" s="58"/>
      <c r="X33" s="58"/>
    </row>
    <row r="34" spans="1:24" ht="15.75" customHeight="1" thickBot="1">
      <c r="A34" s="67"/>
      <c r="B34" s="30"/>
      <c r="C34" s="15"/>
      <c r="D34" s="32"/>
      <c r="E34" s="32"/>
      <c r="F34" s="32"/>
      <c r="G34" s="32"/>
      <c r="H34" s="32"/>
      <c r="I34" s="32"/>
      <c r="J34" s="32"/>
      <c r="K34" s="32"/>
      <c r="L34" s="56"/>
      <c r="M34" s="57"/>
      <c r="N34" s="57"/>
      <c r="O34" s="57"/>
      <c r="P34" s="57"/>
      <c r="Q34" s="57"/>
      <c r="R34" s="57"/>
      <c r="S34" s="56"/>
      <c r="T34" s="57"/>
      <c r="U34" s="57"/>
      <c r="V34" s="57"/>
      <c r="W34" s="58"/>
      <c r="X34" s="58"/>
    </row>
    <row r="35" spans="1:24" ht="15.75" customHeight="1" thickBot="1">
      <c r="A35" s="67"/>
      <c r="B35" s="30"/>
      <c r="C35" s="15"/>
      <c r="D35" s="32"/>
      <c r="E35" s="32"/>
      <c r="F35" s="32"/>
      <c r="G35" s="32"/>
      <c r="H35" s="32"/>
      <c r="I35" s="32"/>
      <c r="J35" s="32"/>
      <c r="K35" s="32"/>
      <c r="L35" s="56"/>
      <c r="M35" s="57"/>
      <c r="N35" s="57"/>
      <c r="O35" s="57"/>
      <c r="P35" s="57"/>
      <c r="Q35" s="57"/>
      <c r="R35" s="57"/>
      <c r="S35" s="56"/>
      <c r="T35" s="57"/>
      <c r="U35" s="57"/>
      <c r="V35" s="57"/>
      <c r="W35" s="58"/>
      <c r="X35" s="58"/>
    </row>
    <row r="36" spans="1:24" ht="15.75" customHeight="1" thickBot="1">
      <c r="A36" s="67"/>
      <c r="B36" s="30"/>
      <c r="C36" s="15"/>
      <c r="D36" s="32"/>
      <c r="E36" s="32"/>
      <c r="F36" s="32"/>
      <c r="G36" s="32"/>
      <c r="H36" s="32"/>
      <c r="I36" s="32"/>
      <c r="J36" s="32"/>
      <c r="K36" s="32"/>
      <c r="L36" s="56"/>
      <c r="M36" s="57"/>
      <c r="N36" s="57"/>
      <c r="O36" s="57"/>
      <c r="P36" s="57"/>
      <c r="Q36" s="57"/>
      <c r="R36" s="57"/>
      <c r="S36" s="56"/>
      <c r="T36" s="57"/>
      <c r="U36" s="57"/>
      <c r="V36" s="57"/>
      <c r="W36" s="58"/>
      <c r="X36" s="58"/>
    </row>
    <row r="37" spans="1:24" ht="15.75" customHeight="1" thickBot="1">
      <c r="A37" s="67"/>
      <c r="B37" s="30"/>
      <c r="C37" s="15"/>
      <c r="D37" s="32"/>
      <c r="E37" s="32"/>
      <c r="F37" s="32"/>
      <c r="G37" s="32"/>
      <c r="H37" s="32"/>
      <c r="I37" s="32"/>
      <c r="J37" s="32"/>
      <c r="K37" s="32"/>
      <c r="L37" s="56"/>
      <c r="M37" s="57"/>
      <c r="N37" s="57"/>
      <c r="O37" s="57"/>
      <c r="P37" s="57"/>
      <c r="Q37" s="57"/>
      <c r="R37" s="57"/>
      <c r="S37" s="56"/>
      <c r="T37" s="57"/>
      <c r="U37" s="57"/>
      <c r="V37" s="57"/>
      <c r="W37" s="58"/>
      <c r="X37" s="58"/>
    </row>
    <row r="38" spans="1:24" ht="15.75" customHeight="1" thickBot="1">
      <c r="A38" s="67"/>
      <c r="B38" s="30"/>
      <c r="C38" s="15"/>
      <c r="D38" s="32"/>
      <c r="E38" s="32"/>
      <c r="F38" s="32"/>
      <c r="G38" s="32"/>
      <c r="H38" s="32"/>
      <c r="I38" s="32"/>
      <c r="J38" s="32"/>
      <c r="K38" s="32"/>
      <c r="L38" s="56"/>
      <c r="M38" s="57"/>
      <c r="N38" s="57"/>
      <c r="O38" s="57"/>
      <c r="P38" s="57"/>
      <c r="Q38" s="57"/>
      <c r="R38" s="57"/>
      <c r="S38" s="56"/>
      <c r="T38" s="57"/>
      <c r="U38" s="57"/>
      <c r="V38" s="57"/>
      <c r="W38" s="58"/>
      <c r="X38" s="58"/>
    </row>
    <row r="39" spans="1:24" ht="15.75" customHeight="1" thickBot="1">
      <c r="A39" s="67"/>
      <c r="B39" s="30"/>
      <c r="C39" s="15"/>
      <c r="D39" s="32"/>
      <c r="E39" s="32"/>
      <c r="F39" s="32"/>
      <c r="G39" s="32"/>
      <c r="H39" s="32"/>
      <c r="I39" s="32"/>
      <c r="J39" s="32"/>
      <c r="K39" s="32"/>
      <c r="L39" s="56"/>
      <c r="M39" s="57"/>
      <c r="N39" s="57"/>
      <c r="O39" s="57"/>
      <c r="P39" s="57"/>
      <c r="Q39" s="57"/>
      <c r="R39" s="57"/>
      <c r="S39" s="56"/>
      <c r="T39" s="57"/>
      <c r="U39" s="57"/>
      <c r="V39" s="57"/>
      <c r="W39" s="58"/>
      <c r="X39" s="58"/>
    </row>
    <row r="40" spans="1:24" ht="15.75" customHeight="1" thickBot="1">
      <c r="A40" s="67"/>
      <c r="B40" s="30"/>
      <c r="C40" s="15"/>
      <c r="D40" s="32"/>
      <c r="E40" s="32"/>
      <c r="F40" s="32"/>
      <c r="G40" s="32"/>
      <c r="H40" s="32"/>
      <c r="I40" s="32"/>
      <c r="J40" s="32"/>
      <c r="K40" s="32"/>
      <c r="L40" s="56"/>
      <c r="M40" s="57"/>
      <c r="N40" s="57"/>
      <c r="O40" s="57"/>
      <c r="P40" s="57"/>
      <c r="Q40" s="57"/>
      <c r="R40" s="57"/>
      <c r="S40" s="56"/>
      <c r="T40" s="57"/>
      <c r="U40" s="57"/>
      <c r="V40" s="57"/>
      <c r="W40" s="58"/>
      <c r="X40" s="58"/>
    </row>
    <row r="41" spans="1:24" ht="15.75" customHeight="1" thickBot="1">
      <c r="A41" s="67"/>
      <c r="B41" s="30"/>
      <c r="C41" s="15"/>
      <c r="D41" s="32"/>
      <c r="E41" s="32"/>
      <c r="F41" s="32"/>
      <c r="G41" s="32"/>
      <c r="H41" s="32"/>
      <c r="I41" s="32"/>
      <c r="J41" s="32"/>
      <c r="K41" s="32"/>
      <c r="L41" s="56"/>
      <c r="M41" s="57"/>
      <c r="N41" s="57"/>
      <c r="O41" s="57"/>
      <c r="P41" s="57"/>
      <c r="Q41" s="57"/>
      <c r="R41" s="57"/>
      <c r="S41" s="56"/>
      <c r="T41" s="57"/>
      <c r="U41" s="57"/>
      <c r="V41" s="57"/>
      <c r="W41" s="58"/>
      <c r="X41" s="58"/>
    </row>
    <row r="42" spans="1:24" ht="15.75" customHeight="1" thickBot="1">
      <c r="A42" s="67"/>
      <c r="B42" s="30"/>
      <c r="C42" s="15"/>
      <c r="D42" s="32"/>
      <c r="E42" s="32"/>
      <c r="F42" s="32"/>
      <c r="G42" s="32"/>
      <c r="H42" s="32"/>
      <c r="I42" s="32"/>
      <c r="J42" s="32"/>
      <c r="K42" s="32"/>
      <c r="L42" s="56"/>
      <c r="M42" s="57"/>
      <c r="N42" s="57"/>
      <c r="O42" s="57"/>
      <c r="P42" s="57"/>
      <c r="Q42" s="57"/>
      <c r="R42" s="57"/>
      <c r="S42" s="56"/>
      <c r="T42" s="57"/>
      <c r="U42" s="57"/>
      <c r="V42" s="57"/>
      <c r="W42" s="58"/>
      <c r="X42" s="58"/>
    </row>
    <row r="43" spans="1:24" ht="15.75" customHeight="1" thickBot="1">
      <c r="A43" s="67"/>
      <c r="B43" s="30"/>
      <c r="C43" s="15"/>
      <c r="D43" s="32"/>
      <c r="E43" s="32"/>
      <c r="F43" s="32"/>
      <c r="G43" s="32"/>
      <c r="H43" s="32"/>
      <c r="I43" s="32"/>
      <c r="J43" s="32"/>
      <c r="K43" s="32"/>
      <c r="L43" s="56"/>
      <c r="M43" s="57"/>
      <c r="N43" s="57"/>
      <c r="O43" s="57"/>
      <c r="P43" s="57"/>
      <c r="Q43" s="57"/>
      <c r="R43" s="57"/>
      <c r="S43" s="56"/>
      <c r="T43" s="57"/>
      <c r="U43" s="57"/>
      <c r="V43" s="57"/>
      <c r="W43" s="58"/>
      <c r="X43" s="58"/>
    </row>
    <row r="44" spans="1:24" ht="15.75" customHeight="1" thickBot="1">
      <c r="A44" s="67"/>
      <c r="B44" s="30"/>
      <c r="C44" s="15"/>
      <c r="D44" s="32"/>
      <c r="E44" s="32"/>
      <c r="F44" s="32"/>
      <c r="G44" s="32"/>
      <c r="H44" s="32"/>
      <c r="I44" s="32"/>
      <c r="J44" s="32"/>
      <c r="K44" s="32"/>
      <c r="L44" s="56"/>
      <c r="M44" s="57"/>
      <c r="N44" s="57"/>
      <c r="O44" s="57"/>
      <c r="P44" s="57"/>
      <c r="Q44" s="57"/>
      <c r="R44" s="57"/>
      <c r="S44" s="56"/>
      <c r="T44" s="57"/>
      <c r="U44" s="57"/>
      <c r="V44" s="57"/>
      <c r="W44" s="58"/>
      <c r="X44" s="58"/>
    </row>
    <row r="45" spans="1:24" ht="15.75" customHeight="1" thickBot="1">
      <c r="A45" s="67"/>
      <c r="B45" s="30"/>
      <c r="C45" s="15"/>
      <c r="D45" s="32"/>
      <c r="E45" s="32"/>
      <c r="F45" s="32"/>
      <c r="G45" s="32"/>
      <c r="H45" s="32"/>
      <c r="I45" s="32"/>
      <c r="J45" s="32"/>
      <c r="K45" s="32"/>
      <c r="L45" s="56"/>
      <c r="M45" s="57"/>
      <c r="N45" s="57"/>
      <c r="O45" s="57"/>
      <c r="P45" s="57"/>
      <c r="Q45" s="57"/>
      <c r="R45" s="57"/>
      <c r="S45" s="56"/>
      <c r="T45" s="57"/>
      <c r="U45" s="57"/>
      <c r="V45" s="57"/>
      <c r="W45" s="58"/>
      <c r="X45" s="58"/>
    </row>
    <row r="46" spans="1:24" ht="15.75" customHeight="1" thickBot="1">
      <c r="A46" s="67"/>
      <c r="B46" s="30"/>
      <c r="C46" s="15"/>
      <c r="D46" s="32"/>
      <c r="E46" s="32"/>
      <c r="F46" s="32"/>
      <c r="G46" s="32"/>
      <c r="H46" s="32"/>
      <c r="I46" s="32"/>
      <c r="J46" s="32"/>
      <c r="K46" s="32"/>
      <c r="L46" s="56"/>
      <c r="M46" s="57"/>
      <c r="N46" s="57"/>
      <c r="O46" s="57"/>
      <c r="P46" s="57"/>
      <c r="Q46" s="57"/>
      <c r="R46" s="57"/>
      <c r="S46" s="56"/>
      <c r="T46" s="57"/>
      <c r="U46" s="57"/>
      <c r="V46" s="57"/>
      <c r="W46" s="58"/>
      <c r="X46" s="58"/>
    </row>
    <row r="47" spans="1:24" ht="15.75" customHeight="1" thickBot="1">
      <c r="A47" s="67"/>
      <c r="B47" s="30"/>
      <c r="C47" s="15"/>
      <c r="D47" s="32"/>
      <c r="E47" s="32"/>
      <c r="F47" s="32"/>
      <c r="G47" s="32"/>
      <c r="H47" s="32"/>
      <c r="I47" s="32"/>
      <c r="J47" s="32"/>
      <c r="K47" s="32"/>
      <c r="L47" s="56"/>
      <c r="M47" s="57"/>
      <c r="N47" s="57"/>
      <c r="O47" s="57"/>
      <c r="P47" s="57"/>
      <c r="Q47" s="57"/>
      <c r="R47" s="57"/>
      <c r="S47" s="56"/>
      <c r="T47" s="57"/>
      <c r="U47" s="57"/>
      <c r="V47" s="57"/>
      <c r="W47" s="58"/>
      <c r="X47" s="58"/>
    </row>
    <row r="48" spans="1:24" ht="15.75" customHeight="1" thickBot="1">
      <c r="A48" s="67"/>
      <c r="B48" s="30"/>
      <c r="C48" s="15"/>
      <c r="D48" s="32"/>
      <c r="E48" s="32"/>
      <c r="F48" s="32"/>
      <c r="G48" s="32"/>
      <c r="H48" s="32"/>
      <c r="I48" s="32"/>
      <c r="J48" s="32"/>
      <c r="K48" s="32"/>
      <c r="L48" s="56"/>
      <c r="M48" s="57"/>
      <c r="N48" s="57"/>
      <c r="O48" s="57"/>
      <c r="P48" s="57"/>
      <c r="Q48" s="57"/>
      <c r="R48" s="57"/>
      <c r="S48" s="56"/>
      <c r="T48" s="57"/>
      <c r="U48" s="57"/>
      <c r="V48" s="57"/>
      <c r="W48" s="58"/>
      <c r="X48" s="58"/>
    </row>
    <row r="49" spans="1:24" ht="15.75" customHeight="1" thickBot="1">
      <c r="A49" s="67"/>
      <c r="B49" s="30"/>
      <c r="C49" s="15"/>
      <c r="D49" s="32"/>
      <c r="E49" s="32"/>
      <c r="F49" s="32"/>
      <c r="G49" s="32"/>
      <c r="H49" s="32"/>
      <c r="I49" s="32"/>
      <c r="J49" s="32"/>
      <c r="K49" s="32"/>
      <c r="L49" s="56"/>
      <c r="M49" s="57"/>
      <c r="N49" s="57"/>
      <c r="O49" s="57"/>
      <c r="P49" s="57"/>
      <c r="Q49" s="57"/>
      <c r="R49" s="57"/>
      <c r="S49" s="56"/>
      <c r="T49" s="57"/>
      <c r="U49" s="57"/>
      <c r="V49" s="57"/>
      <c r="W49" s="58"/>
      <c r="X49" s="58"/>
    </row>
    <row r="50" spans="1:24" ht="15.75" customHeight="1" thickBot="1">
      <c r="A50" s="67"/>
      <c r="B50" s="30"/>
      <c r="C50" s="15"/>
      <c r="D50" s="32"/>
      <c r="E50" s="32"/>
      <c r="F50" s="32"/>
      <c r="G50" s="32"/>
      <c r="H50" s="32"/>
      <c r="I50" s="32"/>
      <c r="J50" s="32"/>
      <c r="K50" s="32"/>
      <c r="L50" s="56"/>
      <c r="M50" s="57"/>
      <c r="N50" s="57"/>
      <c r="O50" s="57"/>
      <c r="P50" s="57"/>
      <c r="Q50" s="57"/>
      <c r="R50" s="57"/>
      <c r="S50" s="56"/>
      <c r="T50" s="57"/>
      <c r="U50" s="57"/>
      <c r="V50" s="57"/>
      <c r="W50" s="58"/>
      <c r="X50" s="58"/>
    </row>
    <row r="51" spans="1:24" ht="15.75" customHeight="1" thickBot="1">
      <c r="A51" s="67"/>
      <c r="B51" s="30"/>
      <c r="C51" s="15"/>
      <c r="D51" s="32"/>
      <c r="E51" s="32"/>
      <c r="F51" s="32"/>
      <c r="G51" s="32"/>
      <c r="H51" s="32"/>
      <c r="I51" s="32"/>
      <c r="J51" s="32"/>
      <c r="K51" s="32"/>
      <c r="L51" s="56"/>
      <c r="M51" s="57"/>
      <c r="N51" s="57"/>
      <c r="O51" s="57"/>
      <c r="P51" s="57"/>
      <c r="Q51" s="57"/>
      <c r="R51" s="57"/>
      <c r="S51" s="56"/>
      <c r="T51" s="57"/>
      <c r="U51" s="57"/>
      <c r="V51" s="57"/>
      <c r="W51" s="58"/>
      <c r="X51" s="58"/>
    </row>
    <row r="52" spans="1:24" ht="15.75" customHeight="1" thickBot="1">
      <c r="A52" s="67"/>
      <c r="B52" s="30"/>
      <c r="C52" s="15"/>
      <c r="D52" s="32"/>
      <c r="E52" s="32"/>
      <c r="F52" s="32"/>
      <c r="G52" s="32"/>
      <c r="H52" s="32"/>
      <c r="I52" s="32"/>
      <c r="J52" s="32"/>
      <c r="K52" s="32"/>
      <c r="L52" s="56"/>
      <c r="M52" s="57"/>
      <c r="N52" s="57"/>
      <c r="O52" s="57"/>
      <c r="P52" s="57"/>
      <c r="Q52" s="57"/>
      <c r="R52" s="57"/>
      <c r="S52" s="56"/>
      <c r="T52" s="57"/>
      <c r="U52" s="57"/>
      <c r="V52" s="57"/>
      <c r="W52" s="58"/>
      <c r="X52" s="58"/>
    </row>
    <row r="53" spans="1:24" ht="15.75" customHeight="1" thickBot="1">
      <c r="A53" s="67"/>
      <c r="B53" s="30"/>
      <c r="C53" s="15"/>
      <c r="D53" s="32"/>
      <c r="E53" s="32"/>
      <c r="F53" s="32"/>
      <c r="G53" s="32"/>
      <c r="H53" s="32"/>
      <c r="I53" s="32"/>
      <c r="J53" s="32"/>
      <c r="K53" s="32"/>
      <c r="L53" s="56"/>
      <c r="M53" s="57"/>
      <c r="N53" s="57"/>
      <c r="O53" s="57"/>
      <c r="P53" s="57"/>
      <c r="Q53" s="57"/>
      <c r="R53" s="57"/>
      <c r="S53" s="56"/>
      <c r="T53" s="57"/>
      <c r="U53" s="57"/>
      <c r="V53" s="57"/>
      <c r="W53" s="58"/>
      <c r="X53" s="58"/>
    </row>
    <row r="54" spans="1:24" ht="15.75" customHeight="1" thickBot="1">
      <c r="A54" s="67"/>
      <c r="B54" s="30"/>
      <c r="C54" s="15"/>
      <c r="D54" s="32"/>
      <c r="E54" s="32"/>
      <c r="F54" s="32"/>
      <c r="G54" s="32"/>
      <c r="H54" s="32"/>
      <c r="I54" s="32"/>
      <c r="J54" s="32"/>
      <c r="K54" s="32"/>
      <c r="L54" s="56"/>
      <c r="M54" s="57"/>
      <c r="N54" s="57"/>
      <c r="O54" s="57"/>
      <c r="P54" s="57"/>
      <c r="Q54" s="57"/>
      <c r="R54" s="57"/>
      <c r="S54" s="56"/>
      <c r="T54" s="57"/>
      <c r="U54" s="57"/>
      <c r="V54" s="57"/>
      <c r="W54" s="58"/>
      <c r="X54" s="58"/>
    </row>
    <row r="55" spans="1:24" ht="15.75" customHeight="1" thickBot="1">
      <c r="A55" s="67"/>
      <c r="B55" s="30"/>
      <c r="C55" s="15"/>
      <c r="D55" s="32"/>
      <c r="E55" s="32"/>
      <c r="F55" s="32"/>
      <c r="G55" s="32"/>
      <c r="H55" s="32"/>
      <c r="I55" s="32"/>
      <c r="J55" s="32"/>
      <c r="K55" s="32"/>
      <c r="L55" s="56"/>
      <c r="M55" s="57"/>
      <c r="N55" s="57"/>
      <c r="O55" s="57"/>
      <c r="P55" s="57"/>
      <c r="Q55" s="57"/>
      <c r="R55" s="57"/>
      <c r="S55" s="56"/>
      <c r="T55" s="57"/>
      <c r="U55" s="57"/>
      <c r="V55" s="57"/>
      <c r="W55" s="58"/>
      <c r="X55" s="58"/>
    </row>
    <row r="56" spans="1:24" ht="15.75" customHeight="1" thickBot="1">
      <c r="A56" s="67"/>
      <c r="B56" s="30"/>
      <c r="C56" s="15"/>
      <c r="D56" s="32"/>
      <c r="E56" s="32"/>
      <c r="F56" s="32"/>
      <c r="G56" s="32"/>
      <c r="H56" s="32"/>
      <c r="I56" s="32"/>
      <c r="J56" s="32"/>
      <c r="K56" s="32"/>
      <c r="L56" s="56"/>
      <c r="M56" s="57"/>
      <c r="N56" s="57"/>
      <c r="O56" s="57"/>
      <c r="P56" s="57"/>
      <c r="Q56" s="57"/>
      <c r="R56" s="57"/>
      <c r="S56" s="56"/>
      <c r="T56" s="57"/>
      <c r="U56" s="57"/>
      <c r="V56" s="57"/>
      <c r="W56" s="58"/>
      <c r="X56" s="58"/>
    </row>
    <row r="57" spans="1:24" ht="15.75" customHeight="1" thickBot="1">
      <c r="A57" s="67"/>
      <c r="B57" s="30"/>
      <c r="C57" s="15"/>
      <c r="D57" s="32"/>
      <c r="E57" s="32"/>
      <c r="F57" s="32"/>
      <c r="G57" s="32"/>
      <c r="H57" s="32"/>
      <c r="I57" s="32"/>
      <c r="J57" s="32"/>
      <c r="K57" s="32"/>
      <c r="L57" s="56"/>
      <c r="M57" s="57"/>
      <c r="N57" s="57"/>
      <c r="O57" s="57"/>
      <c r="P57" s="57"/>
      <c r="Q57" s="57"/>
      <c r="R57" s="57"/>
      <c r="S57" s="56"/>
      <c r="T57" s="57"/>
      <c r="U57" s="57"/>
      <c r="V57" s="57"/>
      <c r="W57" s="58"/>
      <c r="X57" s="58"/>
    </row>
    <row r="58" spans="1:24" ht="15.75" customHeight="1" thickBot="1">
      <c r="A58" s="67"/>
      <c r="B58" s="30"/>
      <c r="C58" s="15"/>
      <c r="D58" s="32"/>
      <c r="E58" s="32"/>
      <c r="F58" s="32"/>
      <c r="G58" s="32"/>
      <c r="H58" s="32"/>
      <c r="I58" s="32"/>
      <c r="J58" s="32"/>
      <c r="K58" s="32"/>
      <c r="L58" s="56"/>
      <c r="M58" s="57"/>
      <c r="N58" s="57"/>
      <c r="O58" s="57"/>
      <c r="P58" s="57"/>
      <c r="Q58" s="57"/>
      <c r="R58" s="57"/>
      <c r="S58" s="56"/>
      <c r="T58" s="57"/>
      <c r="U58" s="57"/>
      <c r="V58" s="57"/>
      <c r="W58" s="58"/>
      <c r="X58" s="58"/>
    </row>
    <row r="59" spans="1:24" ht="15.75" customHeight="1" thickBot="1">
      <c r="A59" s="67"/>
      <c r="B59" s="30"/>
      <c r="C59" s="15"/>
      <c r="D59" s="32"/>
      <c r="E59" s="32"/>
      <c r="F59" s="32"/>
      <c r="G59" s="32"/>
      <c r="H59" s="32"/>
      <c r="I59" s="32"/>
      <c r="J59" s="32"/>
      <c r="K59" s="32"/>
      <c r="L59" s="56"/>
      <c r="M59" s="57"/>
      <c r="N59" s="57"/>
      <c r="O59" s="57"/>
      <c r="P59" s="57"/>
      <c r="Q59" s="57"/>
      <c r="R59" s="57"/>
      <c r="S59" s="56"/>
      <c r="T59" s="57"/>
      <c r="U59" s="57"/>
      <c r="V59" s="57"/>
      <c r="W59" s="58"/>
      <c r="X59" s="58"/>
    </row>
    <row r="60" spans="1:24" ht="15.75" customHeight="1" thickBot="1">
      <c r="A60" s="67"/>
      <c r="B60" s="30"/>
      <c r="C60" s="15"/>
      <c r="D60" s="32"/>
      <c r="E60" s="32"/>
      <c r="F60" s="32"/>
      <c r="G60" s="32"/>
      <c r="H60" s="32"/>
      <c r="I60" s="32"/>
      <c r="J60" s="32"/>
      <c r="K60" s="32"/>
      <c r="L60" s="56"/>
      <c r="M60" s="57"/>
      <c r="N60" s="57"/>
      <c r="O60" s="57"/>
      <c r="P60" s="57"/>
      <c r="Q60" s="57"/>
      <c r="R60" s="57"/>
      <c r="S60" s="56"/>
      <c r="T60" s="57"/>
      <c r="U60" s="57"/>
      <c r="V60" s="57"/>
      <c r="W60" s="58"/>
      <c r="X60" s="58"/>
    </row>
    <row r="61" spans="1:24" ht="15.75" customHeight="1" thickBot="1">
      <c r="A61" s="67"/>
      <c r="B61" s="30"/>
      <c r="C61" s="15"/>
      <c r="D61" s="32"/>
      <c r="E61" s="32"/>
      <c r="F61" s="32"/>
      <c r="G61" s="32"/>
      <c r="H61" s="32"/>
      <c r="I61" s="32"/>
      <c r="J61" s="32"/>
      <c r="K61" s="32"/>
      <c r="L61" s="56"/>
      <c r="M61" s="57"/>
      <c r="N61" s="57"/>
      <c r="O61" s="57"/>
      <c r="P61" s="57"/>
      <c r="Q61" s="57"/>
      <c r="R61" s="57"/>
      <c r="S61" s="56"/>
      <c r="T61" s="57"/>
      <c r="U61" s="57"/>
      <c r="V61" s="57"/>
      <c r="W61" s="58"/>
      <c r="X61" s="58"/>
    </row>
    <row r="62" spans="1:24" ht="15.75" customHeight="1" thickBot="1">
      <c r="A62" s="67"/>
      <c r="B62" s="30"/>
      <c r="C62" s="15"/>
      <c r="D62" s="32"/>
      <c r="E62" s="32"/>
      <c r="F62" s="32"/>
      <c r="G62" s="32"/>
      <c r="H62" s="32"/>
      <c r="I62" s="32"/>
      <c r="J62" s="32"/>
      <c r="K62" s="32"/>
      <c r="L62" s="56"/>
      <c r="M62" s="57"/>
      <c r="N62" s="57"/>
      <c r="O62" s="57"/>
      <c r="P62" s="57"/>
      <c r="Q62" s="57"/>
      <c r="R62" s="57"/>
      <c r="S62" s="56"/>
      <c r="T62" s="57"/>
      <c r="U62" s="57"/>
      <c r="V62" s="57"/>
      <c r="W62" s="58"/>
      <c r="X62" s="58"/>
    </row>
    <row r="63" spans="1:24" ht="15.75" customHeight="1" thickBot="1">
      <c r="A63" s="67"/>
      <c r="B63" s="30"/>
      <c r="C63" s="15"/>
      <c r="D63" s="32"/>
      <c r="E63" s="32"/>
      <c r="F63" s="32"/>
      <c r="G63" s="32"/>
      <c r="H63" s="32"/>
      <c r="I63" s="32"/>
      <c r="J63" s="32"/>
      <c r="K63" s="32"/>
      <c r="L63" s="56"/>
      <c r="M63" s="57"/>
      <c r="N63" s="57"/>
      <c r="O63" s="57"/>
      <c r="P63" s="57"/>
      <c r="Q63" s="57"/>
      <c r="R63" s="57"/>
      <c r="S63" s="56"/>
      <c r="T63" s="57"/>
      <c r="U63" s="57"/>
      <c r="V63" s="57"/>
      <c r="W63" s="58"/>
      <c r="X63" s="58"/>
    </row>
    <row r="64" spans="1:24" ht="15.75" customHeight="1" thickBot="1">
      <c r="A64" s="67"/>
      <c r="B64" s="30"/>
      <c r="C64" s="15"/>
      <c r="D64" s="32"/>
      <c r="E64" s="32"/>
      <c r="F64" s="32"/>
      <c r="G64" s="32"/>
      <c r="H64" s="32"/>
      <c r="I64" s="32"/>
      <c r="J64" s="32"/>
      <c r="K64" s="32"/>
      <c r="L64" s="56"/>
      <c r="M64" s="57"/>
      <c r="N64" s="57"/>
      <c r="O64" s="57"/>
      <c r="P64" s="57"/>
      <c r="Q64" s="57"/>
      <c r="R64" s="57"/>
      <c r="S64" s="56"/>
      <c r="T64" s="57"/>
      <c r="U64" s="57"/>
      <c r="V64" s="57"/>
      <c r="W64" s="58"/>
      <c r="X64" s="58"/>
    </row>
    <row r="65" spans="1:24" ht="15.75" customHeight="1" thickBot="1">
      <c r="A65" s="67"/>
      <c r="B65" s="30"/>
      <c r="C65" s="15"/>
      <c r="D65" s="32"/>
      <c r="E65" s="32"/>
      <c r="F65" s="32"/>
      <c r="G65" s="32"/>
      <c r="H65" s="32"/>
      <c r="I65" s="32"/>
      <c r="J65" s="32"/>
      <c r="K65" s="32"/>
      <c r="L65" s="56"/>
      <c r="M65" s="57"/>
      <c r="N65" s="57"/>
      <c r="O65" s="57"/>
      <c r="P65" s="57"/>
      <c r="Q65" s="57"/>
      <c r="R65" s="57"/>
      <c r="S65" s="56"/>
      <c r="T65" s="57"/>
      <c r="U65" s="57"/>
      <c r="V65" s="57"/>
      <c r="W65" s="58"/>
      <c r="X65" s="58"/>
    </row>
    <row r="66" spans="1:24" ht="15.75" customHeight="1" thickBot="1">
      <c r="A66" s="67"/>
      <c r="B66" s="30"/>
      <c r="C66" s="15"/>
      <c r="D66" s="32"/>
      <c r="E66" s="32"/>
      <c r="F66" s="32"/>
      <c r="G66" s="32"/>
      <c r="H66" s="32"/>
      <c r="I66" s="32"/>
      <c r="J66" s="32"/>
      <c r="K66" s="32"/>
      <c r="L66" s="56"/>
      <c r="M66" s="57"/>
      <c r="N66" s="57"/>
      <c r="O66" s="57"/>
      <c r="P66" s="57"/>
      <c r="Q66" s="57"/>
      <c r="R66" s="57"/>
      <c r="S66" s="56"/>
      <c r="T66" s="57"/>
      <c r="U66" s="57"/>
      <c r="V66" s="57"/>
      <c r="W66" s="58"/>
      <c r="X66" s="58"/>
    </row>
    <row r="67" spans="1:24" ht="15.75" customHeight="1" thickBot="1">
      <c r="A67" s="67"/>
      <c r="B67" s="30"/>
      <c r="C67" s="15"/>
      <c r="D67" s="32"/>
      <c r="E67" s="32"/>
      <c r="F67" s="32"/>
      <c r="G67" s="32"/>
      <c r="H67" s="32"/>
      <c r="I67" s="32"/>
      <c r="J67" s="32"/>
      <c r="K67" s="32"/>
      <c r="L67" s="56"/>
      <c r="M67" s="57"/>
      <c r="N67" s="57"/>
      <c r="O67" s="57"/>
      <c r="P67" s="57"/>
      <c r="Q67" s="57"/>
      <c r="R67" s="57"/>
      <c r="S67" s="56"/>
      <c r="T67" s="57"/>
      <c r="U67" s="57"/>
      <c r="V67" s="57"/>
      <c r="W67" s="58"/>
      <c r="X67" s="58"/>
    </row>
    <row r="68" spans="1:24" ht="15.75" customHeight="1" thickBot="1">
      <c r="A68" s="67"/>
      <c r="B68" s="30"/>
      <c r="C68" s="15"/>
      <c r="D68" s="32"/>
      <c r="E68" s="32"/>
      <c r="F68" s="32"/>
      <c r="G68" s="32"/>
      <c r="H68" s="32"/>
      <c r="I68" s="32"/>
      <c r="J68" s="32"/>
      <c r="K68" s="32"/>
      <c r="L68" s="56"/>
      <c r="M68" s="57"/>
      <c r="N68" s="57"/>
      <c r="O68" s="57"/>
      <c r="P68" s="57"/>
      <c r="Q68" s="57"/>
      <c r="R68" s="57"/>
      <c r="S68" s="56"/>
      <c r="T68" s="57"/>
      <c r="U68" s="57"/>
      <c r="V68" s="57"/>
      <c r="W68" s="58"/>
      <c r="X68" s="58"/>
    </row>
    <row r="69" spans="1:24" ht="15.75" customHeight="1" thickBot="1">
      <c r="A69" s="67"/>
      <c r="B69" s="30"/>
      <c r="C69" s="15"/>
      <c r="D69" s="32"/>
      <c r="E69" s="32"/>
      <c r="F69" s="32"/>
      <c r="G69" s="32"/>
      <c r="H69" s="32"/>
      <c r="I69" s="32"/>
      <c r="J69" s="32"/>
      <c r="K69" s="32"/>
      <c r="L69" s="56"/>
      <c r="M69" s="57"/>
      <c r="N69" s="57"/>
      <c r="O69" s="57"/>
      <c r="P69" s="57"/>
      <c r="Q69" s="57"/>
      <c r="R69" s="57"/>
      <c r="S69" s="56"/>
      <c r="T69" s="57"/>
      <c r="U69" s="57"/>
      <c r="V69" s="57"/>
      <c r="W69" s="58"/>
      <c r="X69" s="58"/>
    </row>
    <row r="70" spans="1:24" ht="15.75" customHeight="1" thickBot="1">
      <c r="A70" s="67"/>
      <c r="B70" s="30"/>
      <c r="C70" s="15"/>
      <c r="D70" s="32"/>
      <c r="E70" s="32"/>
      <c r="F70" s="32"/>
      <c r="G70" s="32"/>
      <c r="H70" s="32"/>
      <c r="I70" s="32"/>
      <c r="J70" s="32"/>
      <c r="K70" s="32"/>
      <c r="L70" s="56"/>
      <c r="M70" s="57"/>
      <c r="N70" s="57"/>
      <c r="O70" s="57"/>
      <c r="P70" s="57"/>
      <c r="Q70" s="57"/>
      <c r="R70" s="57"/>
      <c r="S70" s="56"/>
      <c r="T70" s="57"/>
      <c r="U70" s="57"/>
      <c r="V70" s="57"/>
      <c r="W70" s="58"/>
      <c r="X70" s="58"/>
    </row>
    <row r="71" spans="1:24" ht="15.75" customHeight="1" thickBot="1">
      <c r="A71" s="67"/>
      <c r="B71" s="30"/>
      <c r="C71" s="15"/>
      <c r="D71" s="32"/>
      <c r="E71" s="32"/>
      <c r="F71" s="32"/>
      <c r="G71" s="32"/>
      <c r="H71" s="32"/>
      <c r="I71" s="32"/>
      <c r="J71" s="32"/>
      <c r="K71" s="32"/>
      <c r="L71" s="56"/>
      <c r="M71" s="57"/>
      <c r="N71" s="57"/>
      <c r="O71" s="57"/>
      <c r="P71" s="57"/>
      <c r="Q71" s="57"/>
      <c r="R71" s="57"/>
      <c r="S71" s="56"/>
      <c r="T71" s="57"/>
      <c r="U71" s="57"/>
      <c r="V71" s="57"/>
      <c r="W71" s="58"/>
      <c r="X71" s="58"/>
    </row>
    <row r="72" spans="1:24" ht="15.75" customHeight="1" thickBot="1">
      <c r="A72" s="67"/>
      <c r="B72" s="30"/>
      <c r="C72" s="15"/>
      <c r="D72" s="32"/>
      <c r="E72" s="32"/>
      <c r="F72" s="32"/>
      <c r="G72" s="32"/>
      <c r="H72" s="32"/>
      <c r="I72" s="32"/>
      <c r="J72" s="32"/>
      <c r="K72" s="32"/>
      <c r="L72" s="56"/>
      <c r="M72" s="57"/>
      <c r="N72" s="57"/>
      <c r="O72" s="57"/>
      <c r="P72" s="57"/>
      <c r="Q72" s="57"/>
      <c r="R72" s="57"/>
      <c r="S72" s="56"/>
      <c r="T72" s="57"/>
      <c r="U72" s="57"/>
      <c r="V72" s="57"/>
      <c r="W72" s="58"/>
      <c r="X72" s="58"/>
    </row>
    <row r="73" spans="1:24" ht="15.75" customHeight="1" thickBot="1">
      <c r="A73" s="67"/>
      <c r="B73" s="30"/>
      <c r="C73" s="15"/>
      <c r="D73" s="32"/>
      <c r="E73" s="32"/>
      <c r="F73" s="32"/>
      <c r="G73" s="32"/>
      <c r="H73" s="32"/>
      <c r="I73" s="32"/>
      <c r="J73" s="32"/>
      <c r="K73" s="32"/>
      <c r="L73" s="56"/>
      <c r="M73" s="57"/>
      <c r="N73" s="57"/>
      <c r="O73" s="57"/>
      <c r="P73" s="57"/>
      <c r="Q73" s="57"/>
      <c r="R73" s="57"/>
      <c r="S73" s="56"/>
      <c r="T73" s="57"/>
      <c r="U73" s="57"/>
      <c r="V73" s="57"/>
      <c r="W73" s="58"/>
      <c r="X73" s="58"/>
    </row>
    <row r="74" spans="1:24" ht="15.75" customHeight="1" thickBot="1">
      <c r="A74" s="67"/>
      <c r="B74" s="30"/>
      <c r="C74" s="15"/>
      <c r="D74" s="32"/>
      <c r="E74" s="32"/>
      <c r="F74" s="32"/>
      <c r="G74" s="32"/>
      <c r="H74" s="32"/>
      <c r="I74" s="32"/>
      <c r="J74" s="32"/>
      <c r="K74" s="32"/>
      <c r="L74" s="56"/>
      <c r="M74" s="57"/>
      <c r="N74" s="57"/>
      <c r="O74" s="57"/>
      <c r="P74" s="57"/>
      <c r="Q74" s="57"/>
      <c r="R74" s="57"/>
      <c r="S74" s="56"/>
      <c r="T74" s="57"/>
      <c r="U74" s="57"/>
      <c r="V74" s="57"/>
      <c r="W74" s="58"/>
      <c r="X74" s="58"/>
    </row>
    <row r="75" spans="1:24" ht="15.75" customHeight="1" thickBot="1">
      <c r="A75" s="67"/>
      <c r="B75" s="30"/>
      <c r="C75" s="15"/>
      <c r="D75" s="32"/>
      <c r="E75" s="32"/>
      <c r="F75" s="32"/>
      <c r="G75" s="32"/>
      <c r="H75" s="32"/>
      <c r="I75" s="32"/>
      <c r="J75" s="32"/>
      <c r="K75" s="32"/>
      <c r="L75" s="56"/>
      <c r="M75" s="57"/>
      <c r="N75" s="57"/>
      <c r="O75" s="57"/>
      <c r="P75" s="57"/>
      <c r="Q75" s="57"/>
      <c r="R75" s="57"/>
      <c r="S75" s="56"/>
      <c r="T75" s="57"/>
      <c r="U75" s="57"/>
      <c r="V75" s="57"/>
      <c r="W75" s="58"/>
      <c r="X75" s="58"/>
    </row>
    <row r="76" spans="1:24" ht="15.75" customHeight="1" thickBot="1">
      <c r="A76" s="67"/>
      <c r="B76" s="30"/>
      <c r="C76" s="15"/>
      <c r="D76" s="32"/>
      <c r="E76" s="32"/>
      <c r="F76" s="32"/>
      <c r="G76" s="32"/>
      <c r="H76" s="32"/>
      <c r="I76" s="32"/>
      <c r="J76" s="32"/>
      <c r="K76" s="32"/>
      <c r="L76" s="56"/>
      <c r="M76" s="57"/>
      <c r="N76" s="57"/>
      <c r="O76" s="57"/>
      <c r="P76" s="57"/>
      <c r="Q76" s="57"/>
      <c r="R76" s="57"/>
      <c r="S76" s="56"/>
      <c r="T76" s="57"/>
      <c r="U76" s="57"/>
      <c r="V76" s="57"/>
      <c r="W76" s="58"/>
      <c r="X76" s="58"/>
    </row>
    <row r="77" spans="1:24" ht="15.75" customHeight="1" thickBot="1">
      <c r="A77" s="67"/>
      <c r="B77" s="30"/>
      <c r="C77" s="15"/>
      <c r="D77" s="32"/>
      <c r="E77" s="32"/>
      <c r="F77" s="32"/>
      <c r="G77" s="32"/>
      <c r="H77" s="32"/>
      <c r="I77" s="32"/>
      <c r="J77" s="32"/>
      <c r="K77" s="32"/>
      <c r="L77" s="56"/>
      <c r="M77" s="57"/>
      <c r="N77" s="57"/>
      <c r="O77" s="57"/>
      <c r="P77" s="57"/>
      <c r="Q77" s="57"/>
      <c r="R77" s="57"/>
      <c r="S77" s="56"/>
      <c r="T77" s="57"/>
      <c r="U77" s="57"/>
      <c r="V77" s="57"/>
      <c r="W77" s="58"/>
      <c r="X77" s="58"/>
    </row>
    <row r="78" spans="1:24" ht="15.75" customHeight="1" thickBot="1">
      <c r="A78" s="67"/>
      <c r="B78" s="30"/>
      <c r="C78" s="15"/>
      <c r="D78" s="32"/>
      <c r="E78" s="32"/>
      <c r="F78" s="32"/>
      <c r="G78" s="32"/>
      <c r="H78" s="32"/>
      <c r="I78" s="32"/>
      <c r="J78" s="32"/>
      <c r="K78" s="32"/>
      <c r="L78" s="56"/>
      <c r="M78" s="57"/>
      <c r="N78" s="57"/>
      <c r="O78" s="57"/>
      <c r="P78" s="57"/>
      <c r="Q78" s="57"/>
      <c r="R78" s="57"/>
      <c r="S78" s="56"/>
      <c r="T78" s="57"/>
      <c r="U78" s="57"/>
      <c r="V78" s="57"/>
      <c r="W78" s="58"/>
      <c r="X78" s="58"/>
    </row>
    <row r="79" spans="1:24" ht="15.75" customHeight="1" thickBot="1">
      <c r="A79" s="67"/>
      <c r="B79" s="30"/>
      <c r="C79" s="15"/>
      <c r="D79" s="32"/>
      <c r="E79" s="32"/>
      <c r="F79" s="32"/>
      <c r="G79" s="32"/>
      <c r="H79" s="32"/>
      <c r="I79" s="32"/>
      <c r="J79" s="32"/>
      <c r="K79" s="32"/>
      <c r="L79" s="56"/>
      <c r="M79" s="57"/>
      <c r="N79" s="57"/>
      <c r="O79" s="57"/>
      <c r="P79" s="57"/>
      <c r="Q79" s="57"/>
      <c r="R79" s="57"/>
      <c r="S79" s="56"/>
      <c r="T79" s="57"/>
      <c r="U79" s="57"/>
      <c r="V79" s="57"/>
      <c r="W79" s="58"/>
      <c r="X79" s="58"/>
    </row>
    <row r="80" spans="1:24" ht="15.75" customHeight="1" thickBot="1">
      <c r="A80" s="67"/>
      <c r="B80" s="30"/>
      <c r="C80" s="15"/>
      <c r="D80" s="32"/>
      <c r="E80" s="32"/>
      <c r="F80" s="32"/>
      <c r="G80" s="32"/>
      <c r="H80" s="32"/>
      <c r="I80" s="32"/>
      <c r="J80" s="32"/>
      <c r="K80" s="32"/>
      <c r="L80" s="56"/>
      <c r="M80" s="57"/>
      <c r="N80" s="57"/>
      <c r="O80" s="57"/>
      <c r="P80" s="57"/>
      <c r="Q80" s="57"/>
      <c r="R80" s="57"/>
      <c r="S80" s="56"/>
      <c r="T80" s="57"/>
      <c r="U80" s="57"/>
      <c r="V80" s="57"/>
      <c r="W80" s="58"/>
      <c r="X80" s="58"/>
    </row>
    <row r="81" spans="1:24" ht="15.75" customHeight="1" thickBot="1">
      <c r="A81" s="67"/>
      <c r="B81" s="30"/>
      <c r="C81" s="15"/>
      <c r="D81" s="32"/>
      <c r="E81" s="32"/>
      <c r="F81" s="32"/>
      <c r="G81" s="32"/>
      <c r="H81" s="32"/>
      <c r="I81" s="32"/>
      <c r="J81" s="32"/>
      <c r="K81" s="32"/>
      <c r="L81" s="56"/>
      <c r="M81" s="57"/>
      <c r="N81" s="57"/>
      <c r="O81" s="57"/>
      <c r="P81" s="57"/>
      <c r="Q81" s="57"/>
      <c r="R81" s="57"/>
      <c r="S81" s="56"/>
      <c r="T81" s="57"/>
      <c r="U81" s="57"/>
      <c r="V81" s="57"/>
      <c r="W81" s="58"/>
      <c r="X81" s="58"/>
    </row>
    <row r="82" spans="1:24" ht="15.75" customHeight="1" thickBot="1">
      <c r="A82" s="67"/>
      <c r="B82" s="30"/>
      <c r="C82" s="15"/>
      <c r="D82" s="32"/>
      <c r="E82" s="32"/>
      <c r="F82" s="32"/>
      <c r="G82" s="32"/>
      <c r="H82" s="32"/>
      <c r="I82" s="32"/>
      <c r="J82" s="32"/>
      <c r="K82" s="32"/>
      <c r="L82" s="56"/>
      <c r="M82" s="57"/>
      <c r="N82" s="57"/>
      <c r="O82" s="57"/>
      <c r="P82" s="57"/>
      <c r="Q82" s="57"/>
      <c r="R82" s="57"/>
      <c r="S82" s="56"/>
      <c r="T82" s="57"/>
      <c r="U82" s="57"/>
      <c r="V82" s="57"/>
      <c r="W82" s="58"/>
      <c r="X82" s="58"/>
    </row>
    <row r="83" spans="1:24" ht="15.75" customHeight="1" thickBot="1">
      <c r="A83" s="67"/>
      <c r="B83" s="30"/>
      <c r="C83" s="15"/>
      <c r="D83" s="32"/>
      <c r="E83" s="32"/>
      <c r="F83" s="32"/>
      <c r="G83" s="32"/>
      <c r="H83" s="32"/>
      <c r="I83" s="32"/>
      <c r="J83" s="32"/>
      <c r="K83" s="32"/>
      <c r="L83" s="56"/>
      <c r="M83" s="57"/>
      <c r="N83" s="57"/>
      <c r="O83" s="57"/>
      <c r="P83" s="57"/>
      <c r="Q83" s="57"/>
      <c r="R83" s="57"/>
      <c r="S83" s="56"/>
      <c r="T83" s="57"/>
      <c r="U83" s="57"/>
      <c r="V83" s="57"/>
      <c r="W83" s="58"/>
      <c r="X83" s="58"/>
    </row>
    <row r="84" spans="1:24" ht="15.75" customHeight="1" thickBot="1">
      <c r="A84" s="67"/>
      <c r="B84" s="30"/>
      <c r="C84" s="15"/>
      <c r="D84" s="32"/>
      <c r="E84" s="32"/>
      <c r="F84" s="32"/>
      <c r="G84" s="32"/>
      <c r="H84" s="32"/>
      <c r="I84" s="32"/>
      <c r="J84" s="32"/>
      <c r="K84" s="32"/>
      <c r="L84" s="56"/>
      <c r="M84" s="57"/>
      <c r="N84" s="57"/>
      <c r="O84" s="57"/>
      <c r="P84" s="57"/>
      <c r="Q84" s="57"/>
      <c r="R84" s="57"/>
      <c r="S84" s="56"/>
      <c r="T84" s="57"/>
      <c r="U84" s="57"/>
      <c r="V84" s="57"/>
      <c r="W84" s="58"/>
      <c r="X84" s="58"/>
    </row>
    <row r="85" spans="1:24" ht="15.75" customHeight="1" thickBot="1">
      <c r="A85" s="67"/>
      <c r="B85" s="30"/>
      <c r="C85" s="15"/>
      <c r="D85" s="32"/>
      <c r="E85" s="32"/>
      <c r="F85" s="32"/>
      <c r="G85" s="32"/>
      <c r="H85" s="32"/>
      <c r="I85" s="32"/>
      <c r="J85" s="32"/>
      <c r="K85" s="32"/>
      <c r="L85" s="56"/>
      <c r="M85" s="57"/>
      <c r="N85" s="57"/>
      <c r="O85" s="57"/>
      <c r="P85" s="57"/>
      <c r="Q85" s="57"/>
      <c r="R85" s="57"/>
      <c r="S85" s="56"/>
      <c r="T85" s="57"/>
      <c r="U85" s="57"/>
      <c r="V85" s="57"/>
      <c r="W85" s="58"/>
      <c r="X85" s="58"/>
    </row>
    <row r="86" spans="1:24" ht="15.75" customHeight="1" thickBot="1">
      <c r="A86" s="67"/>
      <c r="B86" s="30"/>
      <c r="C86" s="15"/>
      <c r="D86" s="32"/>
      <c r="E86" s="32"/>
      <c r="F86" s="32"/>
      <c r="G86" s="32"/>
      <c r="H86" s="32"/>
      <c r="I86" s="32"/>
      <c r="J86" s="32"/>
      <c r="K86" s="32"/>
      <c r="L86" s="56"/>
      <c r="M86" s="57"/>
      <c r="N86" s="57"/>
      <c r="O86" s="57"/>
      <c r="P86" s="57"/>
      <c r="Q86" s="57"/>
      <c r="R86" s="57"/>
      <c r="S86" s="56"/>
      <c r="T86" s="57"/>
      <c r="U86" s="57"/>
      <c r="V86" s="57"/>
      <c r="W86" s="58"/>
      <c r="X86" s="58"/>
    </row>
    <row r="87" spans="1:24" ht="15.75" customHeight="1" thickBot="1">
      <c r="A87" s="67"/>
      <c r="B87" s="30"/>
      <c r="C87" s="15"/>
      <c r="D87" s="32"/>
      <c r="E87" s="32"/>
      <c r="F87" s="32"/>
      <c r="G87" s="32"/>
      <c r="H87" s="32"/>
      <c r="I87" s="32"/>
      <c r="J87" s="32"/>
      <c r="K87" s="32"/>
      <c r="L87" s="56"/>
      <c r="M87" s="57"/>
      <c r="N87" s="57"/>
      <c r="O87" s="57"/>
      <c r="P87" s="57"/>
      <c r="Q87" s="57"/>
      <c r="R87" s="57"/>
      <c r="S87" s="56"/>
      <c r="T87" s="57"/>
      <c r="U87" s="57"/>
      <c r="V87" s="57"/>
      <c r="W87" s="58"/>
      <c r="X87" s="58"/>
    </row>
    <row r="88" spans="1:24" ht="15.75" customHeight="1" thickBot="1">
      <c r="A88" s="67"/>
      <c r="B88" s="30"/>
      <c r="C88" s="15"/>
      <c r="D88" s="32"/>
      <c r="E88" s="32"/>
      <c r="F88" s="32"/>
      <c r="G88" s="32"/>
      <c r="H88" s="32"/>
      <c r="I88" s="32"/>
      <c r="J88" s="32"/>
      <c r="K88" s="32"/>
      <c r="L88" s="56"/>
      <c r="M88" s="57"/>
      <c r="N88" s="57"/>
      <c r="O88" s="57"/>
      <c r="P88" s="57"/>
      <c r="Q88" s="57"/>
      <c r="R88" s="57"/>
      <c r="S88" s="56"/>
      <c r="T88" s="57"/>
      <c r="U88" s="57"/>
      <c r="V88" s="57"/>
      <c r="W88" s="58"/>
      <c r="X88" s="58"/>
    </row>
    <row r="89" spans="1:24" ht="15.75" customHeight="1" thickBot="1">
      <c r="A89" s="67"/>
      <c r="B89" s="30"/>
      <c r="C89" s="15"/>
      <c r="D89" s="32"/>
      <c r="E89" s="32"/>
      <c r="F89" s="32"/>
      <c r="G89" s="32"/>
      <c r="H89" s="32"/>
      <c r="I89" s="32"/>
      <c r="J89" s="32"/>
      <c r="K89" s="32"/>
      <c r="L89" s="56"/>
      <c r="M89" s="57"/>
      <c r="N89" s="57"/>
      <c r="O89" s="57"/>
      <c r="P89" s="57"/>
      <c r="Q89" s="57"/>
      <c r="R89" s="57"/>
      <c r="S89" s="56"/>
      <c r="T89" s="57"/>
      <c r="U89" s="57"/>
      <c r="V89" s="57"/>
      <c r="W89" s="58"/>
      <c r="X89" s="58"/>
    </row>
    <row r="90" spans="1:24" ht="15.75" customHeight="1" thickBot="1">
      <c r="A90" s="67"/>
      <c r="B90" s="30"/>
      <c r="C90" s="15"/>
      <c r="D90" s="32"/>
      <c r="E90" s="32"/>
      <c r="F90" s="32"/>
      <c r="G90" s="32"/>
      <c r="H90" s="32"/>
      <c r="I90" s="32"/>
      <c r="J90" s="32"/>
      <c r="K90" s="32"/>
      <c r="L90" s="56"/>
      <c r="M90" s="57"/>
      <c r="N90" s="57"/>
      <c r="O90" s="57"/>
      <c r="P90" s="57"/>
      <c r="Q90" s="57"/>
      <c r="R90" s="57"/>
      <c r="S90" s="56"/>
      <c r="T90" s="57"/>
      <c r="U90" s="57"/>
      <c r="V90" s="57"/>
      <c r="W90" s="58"/>
      <c r="X90" s="58"/>
    </row>
    <row r="91" spans="1:24" ht="15.75" customHeight="1" thickBot="1">
      <c r="A91" s="67"/>
      <c r="B91" s="30"/>
      <c r="C91" s="15"/>
      <c r="D91" s="32"/>
      <c r="E91" s="32"/>
      <c r="F91" s="32"/>
      <c r="G91" s="32"/>
      <c r="H91" s="32"/>
      <c r="I91" s="32"/>
      <c r="J91" s="32"/>
      <c r="K91" s="32"/>
      <c r="L91" s="56"/>
      <c r="M91" s="57"/>
      <c r="N91" s="57"/>
      <c r="O91" s="57"/>
      <c r="P91" s="57"/>
      <c r="Q91" s="57"/>
      <c r="R91" s="57"/>
      <c r="S91" s="56"/>
      <c r="T91" s="57"/>
      <c r="U91" s="57"/>
      <c r="V91" s="57"/>
      <c r="W91" s="58"/>
      <c r="X91" s="58"/>
    </row>
    <row r="92" spans="1:24" ht="15.75" customHeight="1" thickBot="1">
      <c r="A92" s="67"/>
      <c r="B92" s="30"/>
      <c r="C92" s="15"/>
      <c r="D92" s="32"/>
      <c r="E92" s="32"/>
      <c r="F92" s="32"/>
      <c r="G92" s="32"/>
      <c r="H92" s="32"/>
      <c r="I92" s="32"/>
      <c r="J92" s="32"/>
      <c r="K92" s="32"/>
      <c r="L92" s="56"/>
      <c r="M92" s="57"/>
      <c r="N92" s="57"/>
      <c r="O92" s="57"/>
      <c r="P92" s="57"/>
      <c r="Q92" s="57"/>
      <c r="R92" s="57"/>
      <c r="S92" s="56"/>
      <c r="T92" s="57"/>
      <c r="U92" s="57"/>
      <c r="V92" s="57"/>
      <c r="W92" s="58"/>
      <c r="X92" s="58"/>
    </row>
    <row r="93" spans="1:24" ht="15.75" customHeight="1" thickBot="1">
      <c r="A93" s="67"/>
      <c r="B93" s="30"/>
      <c r="C93" s="15"/>
      <c r="D93" s="32"/>
      <c r="E93" s="32"/>
      <c r="F93" s="32"/>
      <c r="G93" s="32"/>
      <c r="H93" s="32"/>
      <c r="I93" s="32"/>
      <c r="J93" s="32"/>
      <c r="K93" s="32"/>
      <c r="L93" s="56"/>
      <c r="M93" s="57"/>
      <c r="N93" s="57"/>
      <c r="O93" s="57"/>
      <c r="P93" s="57"/>
      <c r="Q93" s="57"/>
      <c r="R93" s="57"/>
      <c r="S93" s="56"/>
      <c r="T93" s="57"/>
      <c r="U93" s="57"/>
      <c r="V93" s="57"/>
      <c r="W93" s="58"/>
      <c r="X93" s="58"/>
    </row>
    <row r="94" spans="1:24" ht="15.75" customHeight="1" thickBot="1">
      <c r="A94" s="67"/>
      <c r="B94" s="30"/>
      <c r="C94" s="15"/>
      <c r="D94" s="32"/>
      <c r="E94" s="32"/>
      <c r="F94" s="32"/>
      <c r="G94" s="32"/>
      <c r="H94" s="32"/>
      <c r="I94" s="32"/>
      <c r="J94" s="32"/>
      <c r="K94" s="32"/>
      <c r="L94" s="56"/>
      <c r="M94" s="57"/>
      <c r="N94" s="57"/>
      <c r="O94" s="57"/>
      <c r="P94" s="57"/>
      <c r="Q94" s="57"/>
      <c r="R94" s="57"/>
      <c r="S94" s="56"/>
      <c r="T94" s="57"/>
      <c r="U94" s="57"/>
      <c r="V94" s="57"/>
      <c r="W94" s="58"/>
      <c r="X94" s="58"/>
    </row>
    <row r="95" spans="1:24" ht="15.75" customHeight="1" thickBot="1">
      <c r="A95" s="67"/>
      <c r="B95" s="30"/>
      <c r="C95" s="15"/>
      <c r="D95" s="32"/>
      <c r="E95" s="32"/>
      <c r="F95" s="32"/>
      <c r="G95" s="32"/>
      <c r="H95" s="32"/>
      <c r="I95" s="32"/>
      <c r="J95" s="32"/>
      <c r="K95" s="32"/>
      <c r="L95" s="56"/>
      <c r="M95" s="57"/>
      <c r="N95" s="57"/>
      <c r="O95" s="57"/>
      <c r="P95" s="57"/>
      <c r="Q95" s="57"/>
      <c r="R95" s="57"/>
      <c r="S95" s="56"/>
      <c r="T95" s="57"/>
      <c r="U95" s="57"/>
      <c r="V95" s="57"/>
      <c r="W95" s="58"/>
      <c r="X95" s="58"/>
    </row>
    <row r="96" spans="1:24" ht="15.75" customHeight="1" thickBot="1">
      <c r="A96" s="67"/>
      <c r="B96" s="30"/>
      <c r="C96" s="15"/>
      <c r="D96" s="32"/>
      <c r="E96" s="32"/>
      <c r="F96" s="32"/>
      <c r="G96" s="32"/>
      <c r="H96" s="32"/>
      <c r="I96" s="32"/>
      <c r="J96" s="32"/>
      <c r="K96" s="32"/>
      <c r="L96" s="56"/>
      <c r="M96" s="57"/>
      <c r="N96" s="57"/>
      <c r="O96" s="57"/>
      <c r="P96" s="57"/>
      <c r="Q96" s="57"/>
      <c r="R96" s="57"/>
      <c r="S96" s="56"/>
      <c r="T96" s="57"/>
      <c r="U96" s="57"/>
      <c r="V96" s="57"/>
      <c r="W96" s="58"/>
      <c r="X96" s="58"/>
    </row>
    <row r="97" spans="1:24" ht="15.75" customHeight="1" thickBot="1">
      <c r="A97" s="67"/>
      <c r="B97" s="30"/>
      <c r="C97" s="15"/>
      <c r="D97" s="32"/>
      <c r="E97" s="32"/>
      <c r="F97" s="32"/>
      <c r="G97" s="32"/>
      <c r="H97" s="32"/>
      <c r="I97" s="32"/>
      <c r="J97" s="32"/>
      <c r="K97" s="32"/>
      <c r="L97" s="56"/>
      <c r="M97" s="57"/>
      <c r="N97" s="57"/>
      <c r="O97" s="57"/>
      <c r="P97" s="57"/>
      <c r="Q97" s="57"/>
      <c r="R97" s="57"/>
      <c r="S97" s="56"/>
      <c r="T97" s="57"/>
      <c r="U97" s="57"/>
      <c r="V97" s="57"/>
      <c r="W97" s="58"/>
      <c r="X97" s="58"/>
    </row>
    <row r="98" spans="1:24" ht="15.75" customHeight="1" thickBot="1">
      <c r="A98" s="67"/>
      <c r="B98" s="30"/>
      <c r="C98" s="15"/>
      <c r="D98" s="32"/>
      <c r="E98" s="32"/>
      <c r="F98" s="32"/>
      <c r="G98" s="32"/>
      <c r="H98" s="32"/>
      <c r="I98" s="32"/>
      <c r="J98" s="32"/>
      <c r="K98" s="32"/>
      <c r="L98" s="56"/>
      <c r="M98" s="57"/>
      <c r="N98" s="57"/>
      <c r="O98" s="57"/>
      <c r="P98" s="57"/>
      <c r="Q98" s="57"/>
      <c r="R98" s="57"/>
      <c r="S98" s="56"/>
      <c r="T98" s="57"/>
      <c r="U98" s="57"/>
      <c r="V98" s="57"/>
      <c r="W98" s="58"/>
      <c r="X98" s="58"/>
    </row>
    <row r="99" spans="1:24" ht="15.75" customHeight="1" thickBot="1">
      <c r="A99" s="67"/>
      <c r="B99" s="30"/>
      <c r="C99" s="15"/>
      <c r="D99" s="32"/>
      <c r="E99" s="32"/>
      <c r="F99" s="32"/>
      <c r="G99" s="32"/>
      <c r="H99" s="32"/>
      <c r="I99" s="32"/>
      <c r="J99" s="32"/>
      <c r="K99" s="32"/>
      <c r="L99" s="56"/>
      <c r="M99" s="57"/>
      <c r="N99" s="57"/>
      <c r="O99" s="57"/>
      <c r="P99" s="57"/>
      <c r="Q99" s="57"/>
      <c r="R99" s="57"/>
      <c r="S99" s="56"/>
      <c r="T99" s="57"/>
      <c r="U99" s="57"/>
      <c r="V99" s="57"/>
      <c r="W99" s="58"/>
      <c r="X99" s="58"/>
    </row>
    <row r="100" spans="1:24" ht="15.75" customHeight="1" thickBot="1">
      <c r="A100" s="67"/>
      <c r="B100" s="30"/>
      <c r="C100" s="15"/>
      <c r="D100" s="32"/>
      <c r="E100" s="32"/>
      <c r="F100" s="32"/>
      <c r="G100" s="32"/>
      <c r="H100" s="32"/>
      <c r="I100" s="32"/>
      <c r="J100" s="32"/>
      <c r="K100" s="32"/>
      <c r="L100" s="56"/>
      <c r="M100" s="57"/>
      <c r="N100" s="57"/>
      <c r="O100" s="57"/>
      <c r="P100" s="57"/>
      <c r="Q100" s="57"/>
      <c r="R100" s="57"/>
      <c r="S100" s="56"/>
      <c r="T100" s="57"/>
      <c r="U100" s="57"/>
      <c r="V100" s="57"/>
      <c r="W100" s="58"/>
      <c r="X100" s="58"/>
    </row>
    <row r="101" spans="1:24" ht="15.75" customHeight="1" thickBot="1">
      <c r="A101" s="67"/>
      <c r="B101" s="30"/>
      <c r="C101" s="15"/>
      <c r="D101" s="32"/>
      <c r="E101" s="32"/>
      <c r="F101" s="32"/>
      <c r="G101" s="32"/>
      <c r="H101" s="32"/>
      <c r="I101" s="32"/>
      <c r="J101" s="32"/>
      <c r="K101" s="32"/>
      <c r="L101" s="56"/>
      <c r="M101" s="57"/>
      <c r="N101" s="57"/>
      <c r="O101" s="57"/>
      <c r="P101" s="57"/>
      <c r="Q101" s="57"/>
      <c r="R101" s="57"/>
      <c r="S101" s="56"/>
      <c r="T101" s="57"/>
      <c r="U101" s="57"/>
      <c r="V101" s="57"/>
      <c r="W101" s="58"/>
      <c r="X101" s="58"/>
    </row>
    <row r="102" spans="1:24" ht="15.75" customHeight="1" thickBot="1">
      <c r="A102" s="67"/>
      <c r="B102" s="30"/>
      <c r="C102" s="15"/>
      <c r="D102" s="32"/>
      <c r="E102" s="32"/>
      <c r="F102" s="32"/>
      <c r="G102" s="32"/>
      <c r="H102" s="32"/>
      <c r="I102" s="32"/>
      <c r="J102" s="32"/>
      <c r="K102" s="32"/>
      <c r="L102" s="56"/>
      <c r="M102" s="57"/>
      <c r="N102" s="57"/>
      <c r="O102" s="57"/>
      <c r="P102" s="57"/>
      <c r="Q102" s="57"/>
      <c r="R102" s="57"/>
      <c r="S102" s="56"/>
      <c r="T102" s="57"/>
      <c r="U102" s="57"/>
      <c r="V102" s="57"/>
      <c r="W102" s="58"/>
      <c r="X102" s="58"/>
    </row>
    <row r="103" spans="1:24" ht="15.75" customHeight="1" thickBot="1">
      <c r="A103" s="67"/>
      <c r="B103" s="30"/>
      <c r="C103" s="15"/>
      <c r="D103" s="32"/>
      <c r="E103" s="32"/>
      <c r="F103" s="32"/>
      <c r="G103" s="32"/>
      <c r="H103" s="32"/>
      <c r="I103" s="32"/>
      <c r="J103" s="32"/>
      <c r="K103" s="32"/>
      <c r="L103" s="56"/>
      <c r="M103" s="57"/>
      <c r="N103" s="57"/>
      <c r="O103" s="57"/>
      <c r="P103" s="57"/>
      <c r="Q103" s="57"/>
      <c r="R103" s="57"/>
      <c r="S103" s="56"/>
      <c r="T103" s="57"/>
      <c r="U103" s="57"/>
      <c r="V103" s="57"/>
      <c r="W103" s="58"/>
      <c r="X103" s="58"/>
    </row>
    <row r="104" spans="1:24" ht="15.75" customHeight="1" thickBot="1">
      <c r="A104" s="67"/>
      <c r="B104" s="30"/>
      <c r="C104" s="15"/>
      <c r="D104" s="32"/>
      <c r="E104" s="32"/>
      <c r="F104" s="32"/>
      <c r="G104" s="32"/>
      <c r="H104" s="32"/>
      <c r="I104" s="32"/>
      <c r="J104" s="32"/>
      <c r="K104" s="32"/>
      <c r="L104" s="56"/>
      <c r="M104" s="57"/>
      <c r="N104" s="57"/>
      <c r="O104" s="57"/>
      <c r="P104" s="57"/>
      <c r="Q104" s="57"/>
      <c r="R104" s="57"/>
      <c r="S104" s="56"/>
      <c r="T104" s="57"/>
      <c r="U104" s="57"/>
      <c r="V104" s="57"/>
      <c r="W104" s="58"/>
      <c r="X104" s="58"/>
    </row>
    <row r="105" spans="1:24" ht="15.75" customHeight="1" thickBot="1">
      <c r="A105" s="67"/>
      <c r="B105" s="30"/>
      <c r="C105" s="15"/>
      <c r="D105" s="32"/>
      <c r="E105" s="32"/>
      <c r="F105" s="32"/>
      <c r="G105" s="32"/>
      <c r="H105" s="32"/>
      <c r="I105" s="32"/>
      <c r="J105" s="32"/>
      <c r="K105" s="32"/>
      <c r="L105" s="56"/>
      <c r="M105" s="57"/>
      <c r="N105" s="57"/>
      <c r="O105" s="57"/>
      <c r="P105" s="57"/>
      <c r="Q105" s="57"/>
      <c r="R105" s="57"/>
      <c r="S105" s="56"/>
      <c r="T105" s="57"/>
      <c r="U105" s="57"/>
      <c r="V105" s="57"/>
      <c r="W105" s="58"/>
      <c r="X105" s="58"/>
    </row>
    <row r="106" spans="1:24" ht="15.75" customHeight="1" thickBot="1">
      <c r="A106" s="67"/>
      <c r="B106" s="30"/>
      <c r="C106" s="15"/>
      <c r="D106" s="32"/>
      <c r="E106" s="32"/>
      <c r="F106" s="32"/>
      <c r="G106" s="32"/>
      <c r="H106" s="32"/>
      <c r="I106" s="32"/>
      <c r="J106" s="32"/>
      <c r="K106" s="32"/>
      <c r="L106" s="56"/>
      <c r="M106" s="57"/>
      <c r="N106" s="57"/>
      <c r="O106" s="57"/>
      <c r="P106" s="57"/>
      <c r="Q106" s="57"/>
      <c r="R106" s="57"/>
      <c r="S106" s="56"/>
      <c r="T106" s="57"/>
      <c r="U106" s="57"/>
      <c r="V106" s="57"/>
      <c r="W106" s="58"/>
      <c r="X106" s="58"/>
    </row>
    <row r="107" spans="1:24" ht="15.75" customHeight="1" thickBot="1">
      <c r="A107" s="67"/>
      <c r="B107" s="30"/>
      <c r="C107" s="15"/>
      <c r="D107" s="32"/>
      <c r="E107" s="32"/>
      <c r="F107" s="32"/>
      <c r="G107" s="32"/>
      <c r="H107" s="32"/>
      <c r="I107" s="32"/>
      <c r="J107" s="32"/>
      <c r="K107" s="32"/>
      <c r="L107" s="56"/>
      <c r="M107" s="57"/>
      <c r="N107" s="57"/>
      <c r="O107" s="57"/>
      <c r="P107" s="57"/>
      <c r="Q107" s="57"/>
      <c r="R107" s="57"/>
      <c r="S107" s="56"/>
      <c r="T107" s="57"/>
      <c r="U107" s="57"/>
      <c r="V107" s="57"/>
      <c r="W107" s="58"/>
      <c r="X107" s="58"/>
    </row>
    <row r="108" spans="1:24" ht="15.75" customHeight="1" thickBot="1">
      <c r="A108" s="67"/>
      <c r="B108" s="30"/>
      <c r="C108" s="15"/>
      <c r="D108" s="32"/>
      <c r="E108" s="32"/>
      <c r="F108" s="32"/>
      <c r="G108" s="32"/>
      <c r="H108" s="32"/>
      <c r="I108" s="32"/>
      <c r="J108" s="32"/>
      <c r="K108" s="32"/>
      <c r="L108" s="56"/>
      <c r="M108" s="57"/>
      <c r="N108" s="57"/>
      <c r="O108" s="57"/>
      <c r="P108" s="57"/>
      <c r="Q108" s="57"/>
      <c r="R108" s="57"/>
      <c r="S108" s="56"/>
      <c r="T108" s="57"/>
      <c r="U108" s="57"/>
      <c r="V108" s="57"/>
      <c r="W108" s="58"/>
      <c r="X108" s="58"/>
    </row>
    <row r="109" spans="1:24" ht="15.75" customHeight="1" thickBot="1">
      <c r="A109" s="67"/>
      <c r="B109" s="30"/>
      <c r="C109" s="15"/>
      <c r="D109" s="32"/>
      <c r="E109" s="32"/>
      <c r="F109" s="32"/>
      <c r="G109" s="32"/>
      <c r="H109" s="32"/>
      <c r="I109" s="32"/>
      <c r="J109" s="32"/>
      <c r="K109" s="32"/>
      <c r="L109" s="56"/>
      <c r="M109" s="57"/>
      <c r="N109" s="57"/>
      <c r="O109" s="57"/>
      <c r="P109" s="57"/>
      <c r="Q109" s="57"/>
      <c r="R109" s="57"/>
      <c r="S109" s="56"/>
      <c r="T109" s="57"/>
      <c r="U109" s="57"/>
      <c r="V109" s="57"/>
      <c r="W109" s="58"/>
      <c r="X109" s="58"/>
    </row>
    <row r="110" spans="1:24" ht="15.75" customHeight="1" thickBot="1">
      <c r="A110" s="67"/>
      <c r="B110" s="30"/>
      <c r="C110" s="15"/>
      <c r="D110" s="32"/>
      <c r="E110" s="32"/>
      <c r="F110" s="32"/>
      <c r="G110" s="32"/>
      <c r="H110" s="32"/>
      <c r="I110" s="32"/>
      <c r="J110" s="32"/>
      <c r="K110" s="32"/>
      <c r="L110" s="56"/>
      <c r="M110" s="57"/>
      <c r="N110" s="57"/>
      <c r="O110" s="57"/>
      <c r="P110" s="57"/>
      <c r="Q110" s="57"/>
      <c r="R110" s="57"/>
      <c r="S110" s="56"/>
      <c r="T110" s="57"/>
      <c r="U110" s="57"/>
      <c r="V110" s="57"/>
      <c r="W110" s="58"/>
      <c r="X110" s="58"/>
    </row>
    <row r="111" spans="1:24" ht="15.75" customHeight="1" thickBot="1">
      <c r="A111" s="67"/>
      <c r="B111" s="30"/>
      <c r="C111" s="15"/>
      <c r="D111" s="32"/>
      <c r="E111" s="32"/>
      <c r="F111" s="32"/>
      <c r="G111" s="32"/>
      <c r="H111" s="32"/>
      <c r="I111" s="32"/>
      <c r="J111" s="32"/>
      <c r="K111" s="32"/>
      <c r="L111" s="56"/>
      <c r="M111" s="57"/>
      <c r="N111" s="57"/>
      <c r="O111" s="57"/>
      <c r="P111" s="57"/>
      <c r="Q111" s="57"/>
      <c r="R111" s="57"/>
      <c r="S111" s="56"/>
      <c r="T111" s="57"/>
      <c r="U111" s="57"/>
      <c r="V111" s="57"/>
      <c r="W111" s="58"/>
      <c r="X111" s="58"/>
    </row>
    <row r="112" spans="1:24" ht="15.75" customHeight="1" thickBot="1">
      <c r="A112" s="67"/>
      <c r="B112" s="30"/>
      <c r="C112" s="15"/>
      <c r="D112" s="32"/>
      <c r="E112" s="32"/>
      <c r="F112" s="32"/>
      <c r="G112" s="32"/>
      <c r="H112" s="32"/>
      <c r="I112" s="32"/>
      <c r="J112" s="32"/>
      <c r="K112" s="32"/>
      <c r="L112" s="56"/>
      <c r="M112" s="57"/>
      <c r="N112" s="57"/>
      <c r="O112" s="57"/>
      <c r="P112" s="57"/>
      <c r="Q112" s="57"/>
      <c r="R112" s="57"/>
      <c r="S112" s="56"/>
      <c r="T112" s="57"/>
      <c r="U112" s="57"/>
      <c r="V112" s="57"/>
      <c r="W112" s="58"/>
      <c r="X112" s="58"/>
    </row>
    <row r="113" spans="1:24" ht="15.75" customHeight="1" thickBot="1">
      <c r="A113" s="67"/>
      <c r="B113" s="30"/>
      <c r="C113" s="15"/>
      <c r="D113" s="32"/>
      <c r="E113" s="32"/>
      <c r="F113" s="32"/>
      <c r="G113" s="32"/>
      <c r="H113" s="32"/>
      <c r="I113" s="32"/>
      <c r="J113" s="32"/>
      <c r="K113" s="32"/>
      <c r="L113" s="56"/>
      <c r="M113" s="57"/>
      <c r="N113" s="57"/>
      <c r="O113" s="57"/>
      <c r="P113" s="57"/>
      <c r="Q113" s="57"/>
      <c r="R113" s="57"/>
      <c r="S113" s="56"/>
      <c r="T113" s="57"/>
      <c r="U113" s="57"/>
      <c r="V113" s="57"/>
      <c r="W113" s="58"/>
      <c r="X113" s="58"/>
    </row>
    <row r="114" spans="1:24" ht="15.75" customHeight="1" thickBot="1">
      <c r="A114" s="67"/>
      <c r="B114" s="30"/>
      <c r="C114" s="15"/>
      <c r="D114" s="32"/>
      <c r="E114" s="32"/>
      <c r="F114" s="32"/>
      <c r="G114" s="32"/>
      <c r="H114" s="32"/>
      <c r="I114" s="32"/>
      <c r="J114" s="32"/>
      <c r="K114" s="32"/>
      <c r="L114" s="56"/>
      <c r="M114" s="57"/>
      <c r="N114" s="57"/>
      <c r="O114" s="57"/>
      <c r="P114" s="57"/>
      <c r="Q114" s="57"/>
      <c r="R114" s="57"/>
      <c r="S114" s="56"/>
      <c r="T114" s="57"/>
      <c r="U114" s="57"/>
      <c r="V114" s="57"/>
      <c r="W114" s="58"/>
      <c r="X114" s="58"/>
    </row>
    <row r="115" spans="1:24" ht="15.75" customHeight="1" thickBot="1">
      <c r="A115" s="67"/>
      <c r="B115" s="30"/>
      <c r="C115" s="15"/>
      <c r="D115" s="32"/>
      <c r="E115" s="32"/>
      <c r="F115" s="32"/>
      <c r="G115" s="32"/>
      <c r="H115" s="32"/>
      <c r="I115" s="32"/>
      <c r="J115" s="32"/>
      <c r="K115" s="32"/>
      <c r="L115" s="56"/>
      <c r="M115" s="57"/>
      <c r="N115" s="57"/>
      <c r="O115" s="57"/>
      <c r="P115" s="57"/>
      <c r="Q115" s="57"/>
      <c r="R115" s="57"/>
      <c r="S115" s="56"/>
      <c r="T115" s="57"/>
      <c r="U115" s="57"/>
      <c r="V115" s="57"/>
      <c r="W115" s="58"/>
      <c r="X115" s="58"/>
    </row>
    <row r="116" spans="1:24" ht="15.75" customHeight="1" thickBot="1">
      <c r="A116" s="67"/>
      <c r="B116" s="30"/>
      <c r="C116" s="15"/>
      <c r="D116" s="32"/>
      <c r="E116" s="32"/>
      <c r="F116" s="32"/>
      <c r="G116" s="32"/>
      <c r="H116" s="32"/>
      <c r="I116" s="32"/>
      <c r="J116" s="32"/>
      <c r="K116" s="32"/>
      <c r="L116" s="56"/>
      <c r="M116" s="57"/>
      <c r="N116" s="57"/>
      <c r="O116" s="57"/>
      <c r="P116" s="57"/>
      <c r="Q116" s="57"/>
      <c r="R116" s="57"/>
      <c r="S116" s="56"/>
      <c r="T116" s="57"/>
      <c r="U116" s="57"/>
      <c r="V116" s="57"/>
      <c r="W116" s="58"/>
      <c r="X116" s="58"/>
    </row>
    <row r="117" spans="1:24" ht="15.75" customHeight="1" thickBot="1">
      <c r="A117" s="67"/>
      <c r="B117" s="30"/>
      <c r="C117" s="15"/>
      <c r="D117" s="32"/>
      <c r="E117" s="32"/>
      <c r="F117" s="32"/>
      <c r="G117" s="32"/>
      <c r="H117" s="32"/>
      <c r="I117" s="32"/>
      <c r="J117" s="32"/>
      <c r="K117" s="32"/>
      <c r="L117" s="56"/>
      <c r="M117" s="57"/>
      <c r="N117" s="57"/>
      <c r="O117" s="57"/>
      <c r="P117" s="57"/>
      <c r="Q117" s="57"/>
      <c r="R117" s="57"/>
      <c r="S117" s="56"/>
      <c r="T117" s="57"/>
      <c r="U117" s="57"/>
      <c r="V117" s="57"/>
      <c r="W117" s="58"/>
      <c r="X117" s="58"/>
    </row>
    <row r="118" spans="1:24" ht="15.75" customHeight="1" thickBot="1">
      <c r="A118" s="67"/>
      <c r="B118" s="30"/>
      <c r="C118" s="15"/>
      <c r="D118" s="32"/>
      <c r="E118" s="32"/>
      <c r="F118" s="32"/>
      <c r="G118" s="32"/>
      <c r="H118" s="32"/>
      <c r="I118" s="32"/>
      <c r="J118" s="32"/>
      <c r="K118" s="32"/>
      <c r="L118" s="56"/>
      <c r="M118" s="57"/>
      <c r="N118" s="57"/>
      <c r="O118" s="57"/>
      <c r="P118" s="57"/>
      <c r="Q118" s="57"/>
      <c r="R118" s="57"/>
      <c r="S118" s="56"/>
      <c r="T118" s="57"/>
      <c r="U118" s="57"/>
      <c r="V118" s="57"/>
      <c r="W118" s="58"/>
      <c r="X118" s="58"/>
    </row>
    <row r="119" spans="1:24" ht="15.75" customHeight="1" thickBot="1">
      <c r="A119" s="67"/>
      <c r="B119" s="30"/>
      <c r="C119" s="15"/>
      <c r="D119" s="32"/>
      <c r="E119" s="32"/>
      <c r="F119" s="32"/>
      <c r="G119" s="32"/>
      <c r="H119" s="32"/>
      <c r="I119" s="32"/>
      <c r="J119" s="32"/>
      <c r="K119" s="32"/>
      <c r="L119" s="56"/>
      <c r="M119" s="57"/>
      <c r="N119" s="57"/>
      <c r="O119" s="57"/>
      <c r="P119" s="57"/>
      <c r="Q119" s="57"/>
      <c r="R119" s="57"/>
      <c r="S119" s="56"/>
      <c r="T119" s="57"/>
      <c r="U119" s="57"/>
      <c r="V119" s="57"/>
      <c r="W119" s="58"/>
      <c r="X119" s="58"/>
    </row>
    <row r="120" spans="1:24" ht="15.75" customHeight="1" thickBot="1">
      <c r="A120" s="67"/>
      <c r="B120" s="30"/>
      <c r="C120" s="15"/>
      <c r="D120" s="32"/>
      <c r="E120" s="32"/>
      <c r="F120" s="32"/>
      <c r="G120" s="32"/>
      <c r="H120" s="32"/>
      <c r="I120" s="32"/>
      <c r="J120" s="32"/>
      <c r="K120" s="32"/>
      <c r="L120" s="56"/>
      <c r="M120" s="57"/>
      <c r="N120" s="57"/>
      <c r="O120" s="57"/>
      <c r="P120" s="57"/>
      <c r="Q120" s="57"/>
      <c r="R120" s="57"/>
      <c r="S120" s="56"/>
      <c r="T120" s="57"/>
      <c r="U120" s="57"/>
      <c r="V120" s="57"/>
      <c r="W120" s="58"/>
      <c r="X120" s="58"/>
    </row>
    <row r="121" spans="1:24" ht="15.75" customHeight="1" thickBot="1">
      <c r="A121" s="67"/>
      <c r="B121" s="30"/>
      <c r="C121" s="15"/>
      <c r="D121" s="32"/>
      <c r="E121" s="32"/>
      <c r="F121" s="32"/>
      <c r="G121" s="32"/>
      <c r="H121" s="32"/>
      <c r="I121" s="32"/>
      <c r="J121" s="32"/>
      <c r="K121" s="32"/>
      <c r="L121" s="56"/>
      <c r="M121" s="57"/>
      <c r="N121" s="57"/>
      <c r="O121" s="57"/>
      <c r="P121" s="57"/>
      <c r="Q121" s="57"/>
      <c r="R121" s="57"/>
      <c r="S121" s="56"/>
      <c r="T121" s="57"/>
      <c r="U121" s="57"/>
      <c r="V121" s="57"/>
      <c r="W121" s="58"/>
      <c r="X121" s="58"/>
    </row>
    <row r="122" spans="1:24" ht="15.75" customHeight="1" thickBot="1">
      <c r="A122" s="67"/>
      <c r="B122" s="30"/>
      <c r="C122" s="15"/>
      <c r="D122" s="32"/>
      <c r="E122" s="32"/>
      <c r="F122" s="32"/>
      <c r="G122" s="32"/>
      <c r="H122" s="32"/>
      <c r="I122" s="32"/>
      <c r="J122" s="32"/>
      <c r="K122" s="32"/>
      <c r="L122" s="56"/>
      <c r="M122" s="57"/>
      <c r="N122" s="57"/>
      <c r="O122" s="57"/>
      <c r="P122" s="57"/>
      <c r="Q122" s="57"/>
      <c r="R122" s="57"/>
      <c r="S122" s="56"/>
      <c r="T122" s="57"/>
      <c r="U122" s="57"/>
      <c r="V122" s="57"/>
      <c r="W122" s="58"/>
      <c r="X122" s="58"/>
    </row>
    <row r="123" spans="1:24" ht="15.75" customHeight="1" thickBot="1">
      <c r="A123" s="67"/>
      <c r="B123" s="30"/>
      <c r="C123" s="15"/>
      <c r="D123" s="32"/>
      <c r="E123" s="32"/>
      <c r="F123" s="32"/>
      <c r="G123" s="32"/>
      <c r="H123" s="32"/>
      <c r="I123" s="32"/>
      <c r="J123" s="32"/>
      <c r="K123" s="32"/>
      <c r="L123" s="56"/>
      <c r="M123" s="57"/>
      <c r="N123" s="57"/>
      <c r="O123" s="57"/>
      <c r="P123" s="57"/>
      <c r="Q123" s="57"/>
      <c r="R123" s="57"/>
      <c r="S123" s="56"/>
      <c r="T123" s="57"/>
      <c r="U123" s="57"/>
      <c r="V123" s="57"/>
      <c r="W123" s="58"/>
      <c r="X123" s="58"/>
    </row>
    <row r="124" spans="1:24" ht="15.75" customHeight="1" thickBot="1">
      <c r="A124" s="67"/>
      <c r="B124" s="30"/>
      <c r="C124" s="15"/>
      <c r="D124" s="32"/>
      <c r="E124" s="32"/>
      <c r="F124" s="32"/>
      <c r="G124" s="32"/>
      <c r="H124" s="32"/>
      <c r="I124" s="32"/>
      <c r="J124" s="32"/>
      <c r="K124" s="32"/>
      <c r="L124" s="56"/>
      <c r="M124" s="57"/>
      <c r="N124" s="57"/>
      <c r="O124" s="57"/>
      <c r="P124" s="57"/>
      <c r="Q124" s="57"/>
      <c r="R124" s="57"/>
      <c r="S124" s="56"/>
      <c r="T124" s="57"/>
      <c r="U124" s="57"/>
      <c r="V124" s="57"/>
      <c r="W124" s="58"/>
      <c r="X124" s="58"/>
    </row>
    <row r="125" spans="1:24" ht="15.75" customHeight="1" thickBot="1">
      <c r="A125" s="67"/>
      <c r="B125" s="30"/>
      <c r="C125" s="15"/>
      <c r="D125" s="32"/>
      <c r="E125" s="32"/>
      <c r="F125" s="32"/>
      <c r="G125" s="32"/>
      <c r="H125" s="32"/>
      <c r="I125" s="32"/>
      <c r="J125" s="32"/>
      <c r="K125" s="32"/>
      <c r="L125" s="56"/>
      <c r="M125" s="57"/>
      <c r="N125" s="57"/>
      <c r="O125" s="57"/>
      <c r="P125" s="57"/>
      <c r="Q125" s="57"/>
      <c r="R125" s="57"/>
      <c r="S125" s="56"/>
      <c r="T125" s="57"/>
      <c r="U125" s="57"/>
      <c r="V125" s="57"/>
      <c r="W125" s="58"/>
      <c r="X125" s="58"/>
    </row>
    <row r="126" spans="1:24" ht="15.75" customHeight="1" thickBot="1">
      <c r="A126" s="67"/>
      <c r="B126" s="30"/>
      <c r="C126" s="15"/>
      <c r="D126" s="32"/>
      <c r="E126" s="32"/>
      <c r="F126" s="32"/>
      <c r="G126" s="32"/>
      <c r="H126" s="32"/>
      <c r="I126" s="32"/>
      <c r="J126" s="32"/>
      <c r="K126" s="32"/>
      <c r="L126" s="56"/>
      <c r="M126" s="57"/>
      <c r="N126" s="57"/>
      <c r="O126" s="57"/>
      <c r="P126" s="57"/>
      <c r="Q126" s="57"/>
      <c r="R126" s="57"/>
      <c r="S126" s="56"/>
      <c r="T126" s="57"/>
      <c r="U126" s="57"/>
      <c r="V126" s="57"/>
      <c r="W126" s="58"/>
      <c r="X126" s="58"/>
    </row>
    <row r="127" spans="1:24" ht="15.75" customHeight="1" thickBot="1">
      <c r="A127" s="67"/>
      <c r="B127" s="30"/>
      <c r="C127" s="15"/>
      <c r="D127" s="32"/>
      <c r="E127" s="32"/>
      <c r="F127" s="32"/>
      <c r="G127" s="32"/>
      <c r="H127" s="32"/>
      <c r="I127" s="32"/>
      <c r="J127" s="32"/>
      <c r="K127" s="32"/>
      <c r="L127" s="56"/>
      <c r="M127" s="57"/>
      <c r="N127" s="57"/>
      <c r="O127" s="57"/>
      <c r="P127" s="57"/>
      <c r="Q127" s="57"/>
      <c r="R127" s="57"/>
      <c r="S127" s="56"/>
      <c r="T127" s="57"/>
      <c r="U127" s="57"/>
      <c r="V127" s="57"/>
      <c r="W127" s="58"/>
      <c r="X127" s="58"/>
    </row>
    <row r="128" spans="1:24" ht="15.75" customHeight="1" thickBot="1">
      <c r="A128" s="67"/>
      <c r="B128" s="30"/>
      <c r="C128" s="15"/>
      <c r="D128" s="32"/>
      <c r="E128" s="32"/>
      <c r="F128" s="32"/>
      <c r="G128" s="32"/>
      <c r="H128" s="32"/>
      <c r="I128" s="32"/>
      <c r="J128" s="32"/>
      <c r="K128" s="32"/>
      <c r="L128" s="56"/>
      <c r="M128" s="57"/>
      <c r="N128" s="57"/>
      <c r="O128" s="57"/>
      <c r="P128" s="57"/>
      <c r="Q128" s="57"/>
      <c r="R128" s="57"/>
      <c r="S128" s="56"/>
      <c r="T128" s="57"/>
      <c r="U128" s="57"/>
      <c r="V128" s="57"/>
      <c r="W128" s="58"/>
      <c r="X128" s="58"/>
    </row>
    <row r="129" spans="1:24" ht="15.75" customHeight="1" thickBot="1">
      <c r="A129" s="67"/>
      <c r="B129" s="30"/>
      <c r="C129" s="15"/>
      <c r="D129" s="32"/>
      <c r="E129" s="32"/>
      <c r="F129" s="32"/>
      <c r="G129" s="32"/>
      <c r="H129" s="32"/>
      <c r="I129" s="32"/>
      <c r="J129" s="32"/>
      <c r="K129" s="32"/>
      <c r="L129" s="56"/>
      <c r="M129" s="57"/>
      <c r="N129" s="57"/>
      <c r="O129" s="57"/>
      <c r="P129" s="57"/>
      <c r="Q129" s="57"/>
      <c r="R129" s="57"/>
      <c r="S129" s="56"/>
      <c r="T129" s="57"/>
      <c r="U129" s="57"/>
      <c r="V129" s="57"/>
      <c r="W129" s="58"/>
      <c r="X129" s="58"/>
    </row>
    <row r="130" spans="1:24" ht="15.75" customHeight="1" thickBot="1">
      <c r="A130" s="67"/>
      <c r="B130" s="30"/>
      <c r="C130" s="15"/>
      <c r="D130" s="32"/>
      <c r="E130" s="32"/>
      <c r="F130" s="32"/>
      <c r="G130" s="32"/>
      <c r="H130" s="32"/>
      <c r="I130" s="32"/>
      <c r="J130" s="32"/>
      <c r="K130" s="32"/>
      <c r="L130" s="56"/>
      <c r="M130" s="57"/>
      <c r="N130" s="57"/>
      <c r="O130" s="57"/>
      <c r="P130" s="57"/>
      <c r="Q130" s="57"/>
      <c r="R130" s="57"/>
      <c r="S130" s="56"/>
      <c r="T130" s="57"/>
      <c r="U130" s="57"/>
      <c r="V130" s="57"/>
      <c r="W130" s="58"/>
      <c r="X130" s="58"/>
    </row>
    <row r="131" spans="1:24" ht="15.75" customHeight="1" thickBot="1">
      <c r="A131" s="67"/>
      <c r="B131" s="30"/>
      <c r="C131" s="15"/>
      <c r="D131" s="32"/>
      <c r="E131" s="32"/>
      <c r="F131" s="32"/>
      <c r="G131" s="32"/>
      <c r="H131" s="32"/>
      <c r="I131" s="32"/>
      <c r="J131" s="32"/>
      <c r="K131" s="32"/>
      <c r="L131" s="56"/>
      <c r="M131" s="57"/>
      <c r="N131" s="57"/>
      <c r="O131" s="57"/>
      <c r="P131" s="57"/>
      <c r="Q131" s="57"/>
      <c r="R131" s="57"/>
      <c r="S131" s="56"/>
      <c r="T131" s="57"/>
      <c r="U131" s="57"/>
      <c r="V131" s="57"/>
      <c r="W131" s="58"/>
      <c r="X131" s="58"/>
    </row>
    <row r="132" spans="1:24" ht="15.75" customHeight="1" thickBot="1">
      <c r="A132" s="67"/>
      <c r="B132" s="30"/>
      <c r="C132" s="15"/>
      <c r="D132" s="32"/>
      <c r="E132" s="32"/>
      <c r="F132" s="32"/>
      <c r="G132" s="32"/>
      <c r="H132" s="32"/>
      <c r="I132" s="32"/>
      <c r="J132" s="32"/>
      <c r="K132" s="32"/>
      <c r="L132" s="56"/>
      <c r="M132" s="57"/>
      <c r="N132" s="57"/>
      <c r="O132" s="57"/>
      <c r="P132" s="57"/>
      <c r="Q132" s="57"/>
      <c r="R132" s="57"/>
      <c r="S132" s="56"/>
      <c r="T132" s="57"/>
      <c r="U132" s="57"/>
      <c r="V132" s="57"/>
      <c r="W132" s="58"/>
      <c r="X132" s="58"/>
    </row>
    <row r="133" spans="1:24" ht="15.75" customHeight="1" thickBot="1">
      <c r="A133" s="67"/>
      <c r="B133" s="30"/>
      <c r="C133" s="15"/>
      <c r="D133" s="32"/>
      <c r="E133" s="32"/>
      <c r="F133" s="32"/>
      <c r="G133" s="32"/>
      <c r="H133" s="32"/>
      <c r="I133" s="32"/>
      <c r="J133" s="32"/>
      <c r="K133" s="32"/>
      <c r="L133" s="56"/>
      <c r="M133" s="57"/>
      <c r="N133" s="57"/>
      <c r="O133" s="57"/>
      <c r="P133" s="57"/>
      <c r="Q133" s="57"/>
      <c r="R133" s="57"/>
      <c r="S133" s="56"/>
      <c r="T133" s="57"/>
      <c r="U133" s="57"/>
      <c r="V133" s="57"/>
      <c r="W133" s="58"/>
      <c r="X133" s="58"/>
    </row>
    <row r="134" spans="1:24" ht="15.75" thickBot="1">
      <c r="A134" s="67"/>
      <c r="B134" s="30"/>
      <c r="C134" s="15"/>
      <c r="D134" s="32"/>
      <c r="E134" s="32"/>
      <c r="F134" s="32"/>
      <c r="G134" s="32"/>
      <c r="H134" s="32"/>
      <c r="I134" s="32"/>
      <c r="J134" s="32"/>
      <c r="K134" s="32"/>
      <c r="L134" s="56"/>
      <c r="M134" s="57"/>
      <c r="N134" s="57"/>
      <c r="O134" s="57"/>
      <c r="P134" s="57"/>
      <c r="Q134" s="57"/>
      <c r="R134" s="57"/>
      <c r="S134" s="56"/>
      <c r="T134" s="57"/>
      <c r="U134" s="57"/>
      <c r="V134" s="57"/>
      <c r="W134" s="58"/>
      <c r="X134" s="58"/>
    </row>
    <row r="135" spans="1:24" ht="15.75" thickBot="1">
      <c r="A135" s="67"/>
      <c r="B135" s="30"/>
      <c r="C135" s="15"/>
      <c r="D135" s="32"/>
      <c r="E135" s="32"/>
      <c r="F135" s="32"/>
      <c r="G135" s="32"/>
      <c r="H135" s="32"/>
      <c r="I135" s="32"/>
      <c r="J135" s="32"/>
      <c r="K135" s="32"/>
      <c r="L135" s="56"/>
      <c r="M135" s="57"/>
      <c r="N135" s="57"/>
      <c r="O135" s="57"/>
      <c r="P135" s="57"/>
      <c r="Q135" s="57"/>
      <c r="R135" s="57"/>
      <c r="S135" s="56"/>
      <c r="T135" s="57"/>
      <c r="U135" s="57"/>
      <c r="V135" s="57"/>
      <c r="W135" s="58"/>
      <c r="X135" s="58"/>
    </row>
    <row r="136" spans="1:24" ht="15.75" thickBot="1">
      <c r="A136" s="67"/>
      <c r="B136" s="30"/>
      <c r="C136" s="15"/>
      <c r="D136" s="32"/>
      <c r="E136" s="32"/>
      <c r="F136" s="32"/>
      <c r="G136" s="32"/>
      <c r="H136" s="32"/>
      <c r="I136" s="32"/>
      <c r="J136" s="32"/>
      <c r="K136" s="32"/>
      <c r="L136" s="56"/>
      <c r="M136" s="57"/>
      <c r="N136" s="57"/>
      <c r="O136" s="57"/>
      <c r="P136" s="57"/>
      <c r="Q136" s="57"/>
      <c r="R136" s="57"/>
      <c r="S136" s="56"/>
      <c r="T136" s="57"/>
      <c r="U136" s="57"/>
      <c r="V136" s="57"/>
      <c r="W136" s="58"/>
      <c r="X136" s="58"/>
    </row>
    <row r="137" spans="1:24" ht="15.75" thickBot="1">
      <c r="A137" s="67"/>
      <c r="B137" s="30"/>
      <c r="C137" s="15"/>
      <c r="D137" s="32"/>
      <c r="E137" s="32"/>
      <c r="F137" s="32"/>
      <c r="G137" s="32"/>
      <c r="H137" s="32"/>
      <c r="I137" s="32"/>
      <c r="J137" s="32"/>
      <c r="K137" s="32"/>
      <c r="L137" s="56"/>
      <c r="M137" s="57"/>
      <c r="N137" s="57"/>
      <c r="O137" s="57"/>
      <c r="P137" s="57"/>
      <c r="Q137" s="57"/>
      <c r="R137" s="57"/>
      <c r="S137" s="56"/>
      <c r="T137" s="57"/>
      <c r="U137" s="57"/>
      <c r="V137" s="57"/>
      <c r="W137" s="58"/>
      <c r="X137" s="58"/>
    </row>
    <row r="138" spans="1:24" ht="15.75" thickBot="1">
      <c r="A138" s="67"/>
      <c r="B138" s="30"/>
      <c r="C138" s="15"/>
      <c r="D138" s="32"/>
      <c r="E138" s="32"/>
      <c r="F138" s="32"/>
      <c r="G138" s="32"/>
      <c r="H138" s="32"/>
      <c r="I138" s="32"/>
      <c r="J138" s="32"/>
      <c r="K138" s="32"/>
      <c r="L138" s="56"/>
      <c r="M138" s="57"/>
      <c r="N138" s="57"/>
      <c r="O138" s="57"/>
      <c r="P138" s="57"/>
      <c r="Q138" s="57"/>
      <c r="R138" s="57"/>
      <c r="S138" s="56"/>
      <c r="T138" s="57"/>
      <c r="U138" s="57"/>
      <c r="V138" s="57"/>
      <c r="W138" s="58"/>
      <c r="X138" s="58"/>
    </row>
    <row r="139" spans="1:24" ht="15.75" thickBot="1">
      <c r="A139" s="67"/>
      <c r="B139" s="30"/>
      <c r="C139" s="15"/>
      <c r="D139" s="32"/>
      <c r="E139" s="32"/>
      <c r="F139" s="32"/>
      <c r="G139" s="32"/>
      <c r="H139" s="32"/>
      <c r="I139" s="32"/>
      <c r="J139" s="32"/>
      <c r="K139" s="32"/>
      <c r="L139" s="56"/>
      <c r="M139" s="57"/>
      <c r="N139" s="57"/>
      <c r="O139" s="57"/>
      <c r="P139" s="57"/>
      <c r="Q139" s="57"/>
      <c r="R139" s="57"/>
      <c r="S139" s="56"/>
      <c r="T139" s="57"/>
      <c r="U139" s="57"/>
      <c r="V139" s="57"/>
      <c r="W139" s="58"/>
      <c r="X139" s="58"/>
    </row>
    <row r="140" spans="1:24" ht="15.75" thickBot="1">
      <c r="A140" s="67"/>
      <c r="B140" s="30"/>
      <c r="C140" s="15"/>
      <c r="D140" s="32"/>
      <c r="E140" s="32"/>
      <c r="F140" s="32"/>
      <c r="G140" s="32"/>
      <c r="H140" s="32"/>
      <c r="I140" s="32"/>
      <c r="J140" s="32"/>
      <c r="K140" s="32"/>
      <c r="L140" s="56"/>
      <c r="M140" s="57"/>
      <c r="N140" s="57"/>
      <c r="O140" s="57"/>
      <c r="P140" s="57"/>
      <c r="Q140" s="57"/>
      <c r="R140" s="57"/>
      <c r="S140" s="56"/>
      <c r="T140" s="57"/>
      <c r="U140" s="57"/>
      <c r="V140" s="57"/>
      <c r="W140" s="58"/>
      <c r="X140" s="58"/>
    </row>
    <row r="141" spans="1:24" ht="15.75" thickBot="1">
      <c r="A141" s="67"/>
      <c r="B141" s="30"/>
      <c r="C141" s="15"/>
      <c r="D141" s="32"/>
      <c r="E141" s="32"/>
      <c r="F141" s="32"/>
      <c r="G141" s="32"/>
      <c r="H141" s="32"/>
      <c r="I141" s="32"/>
      <c r="J141" s="32"/>
      <c r="K141" s="32"/>
      <c r="L141" s="56"/>
      <c r="M141" s="57"/>
      <c r="N141" s="57"/>
      <c r="O141" s="57"/>
      <c r="P141" s="57"/>
      <c r="Q141" s="57"/>
      <c r="R141" s="57"/>
      <c r="S141" s="56"/>
      <c r="T141" s="57"/>
      <c r="U141" s="57"/>
      <c r="V141" s="57"/>
      <c r="W141" s="58"/>
      <c r="X141" s="58"/>
    </row>
    <row r="142" spans="1:24" ht="15">
      <c r="A142" s="67"/>
      <c r="B142" s="30"/>
      <c r="C142" s="15"/>
      <c r="D142" s="32"/>
      <c r="E142" s="32"/>
      <c r="F142" s="32"/>
      <c r="G142" s="32"/>
      <c r="H142" s="32"/>
      <c r="I142" s="32"/>
      <c r="J142" s="32"/>
      <c r="K142" s="32"/>
      <c r="L142" s="56"/>
      <c r="M142" s="57"/>
      <c r="N142" s="57"/>
      <c r="O142" s="57"/>
      <c r="P142" s="57"/>
      <c r="Q142" s="57"/>
      <c r="R142" s="57"/>
      <c r="S142" s="56"/>
      <c r="T142" s="57"/>
      <c r="U142" s="57"/>
      <c r="V142" s="57"/>
      <c r="W142" s="58"/>
      <c r="X142" s="58"/>
    </row>
    <row r="143" spans="23:24" ht="12.75">
      <c r="W143" s="68"/>
      <c r="X143" s="68"/>
    </row>
    <row r="144" spans="23:24" ht="12.75">
      <c r="W144" s="68"/>
      <c r="X144" s="68"/>
    </row>
    <row r="145" spans="23:24" ht="12.75">
      <c r="W145" s="68"/>
      <c r="X145" s="68"/>
    </row>
    <row r="146" spans="23:24" ht="12.75">
      <c r="W146" s="68"/>
      <c r="X146" s="68"/>
    </row>
    <row r="147" spans="23:24" ht="12.75">
      <c r="W147" s="68"/>
      <c r="X147" s="68"/>
    </row>
    <row r="148" spans="23:24" ht="12.75">
      <c r="W148" s="68"/>
      <c r="X148" s="68"/>
    </row>
    <row r="149" spans="23:24" ht="12.75">
      <c r="W149" s="68"/>
      <c r="X149" s="68"/>
    </row>
    <row r="150" spans="23:24" ht="12.75">
      <c r="W150" s="68"/>
      <c r="X150" s="68"/>
    </row>
    <row r="151" spans="23:24" ht="12.75">
      <c r="W151" s="68"/>
      <c r="X151" s="68"/>
    </row>
    <row r="152" spans="23:24" ht="12.75">
      <c r="W152" s="68"/>
      <c r="X152" s="68"/>
    </row>
    <row r="153" spans="23:24" ht="12.75">
      <c r="W153" s="68"/>
      <c r="X153" s="68"/>
    </row>
    <row r="154" spans="23:24" ht="12.75">
      <c r="W154" s="68"/>
      <c r="X154" s="68"/>
    </row>
    <row r="155" spans="23:24" ht="12.75">
      <c r="W155" s="68"/>
      <c r="X155" s="68"/>
    </row>
    <row r="156" spans="23:24" ht="12.75">
      <c r="W156" s="68"/>
      <c r="X156" s="68"/>
    </row>
    <row r="157" spans="23:24" ht="12.75">
      <c r="W157" s="68"/>
      <c r="X157" s="68"/>
    </row>
    <row r="158" spans="23:24" ht="12.75">
      <c r="W158" s="68"/>
      <c r="X158" s="68"/>
    </row>
    <row r="159" spans="23:24" ht="12.75">
      <c r="W159" s="68"/>
      <c r="X159" s="68"/>
    </row>
    <row r="160" spans="23:24" ht="12.75">
      <c r="W160" s="68"/>
      <c r="X160" s="68"/>
    </row>
    <row r="161" spans="23:24" ht="12.75">
      <c r="W161" s="68"/>
      <c r="X161" s="68"/>
    </row>
    <row r="162" spans="23:24" ht="12.75">
      <c r="W162" s="68"/>
      <c r="X162" s="68"/>
    </row>
    <row r="163" spans="23:24" ht="12.75">
      <c r="W163" s="68"/>
      <c r="X163" s="68"/>
    </row>
    <row r="164" spans="23:24" ht="12.75">
      <c r="W164" s="68"/>
      <c r="X164" s="68"/>
    </row>
    <row r="165" spans="23:24" ht="12.75">
      <c r="W165" s="68"/>
      <c r="X165" s="68"/>
    </row>
    <row r="166" spans="23:24" ht="12.75">
      <c r="W166" s="68"/>
      <c r="X166" s="68"/>
    </row>
    <row r="167" spans="23:24" ht="12.75">
      <c r="W167" s="68"/>
      <c r="X167" s="68"/>
    </row>
    <row r="168" spans="23:24" ht="12.75">
      <c r="W168" s="68"/>
      <c r="X168" s="68"/>
    </row>
    <row r="169" spans="23:24" ht="12.75">
      <c r="W169" s="68"/>
      <c r="X169" s="68"/>
    </row>
    <row r="170" spans="23:24" ht="12.75">
      <c r="W170" s="68"/>
      <c r="X170" s="68"/>
    </row>
    <row r="171" spans="23:24" ht="12.75">
      <c r="W171" s="68"/>
      <c r="X171" s="68"/>
    </row>
    <row r="172" spans="23:24" ht="12.75">
      <c r="W172" s="68"/>
      <c r="X172" s="68"/>
    </row>
    <row r="173" spans="23:24" ht="12.75">
      <c r="W173" s="68"/>
      <c r="X173" s="68"/>
    </row>
    <row r="174" spans="23:24" ht="12.75">
      <c r="W174" s="68"/>
      <c r="X174" s="68"/>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2013-03-26T09:47:17Z</dcterms:modified>
  <cp:category/>
  <cp:version/>
  <cp:contentType/>
  <cp:contentStatus/>
</cp:coreProperties>
</file>