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16" i="1" l="1"/>
  <c r="R18" i="1"/>
  <c r="X18" i="1" s="1"/>
  <c r="Y18" i="1" s="1"/>
  <c r="P18" i="1"/>
  <c r="W18" i="1" s="1"/>
  <c r="N18" i="1"/>
  <c r="M18" i="1"/>
  <c r="R17" i="1"/>
  <c r="X17" i="1" s="1"/>
  <c r="Y17" i="1" s="1"/>
  <c r="P17" i="1"/>
  <c r="W17" i="1" s="1"/>
  <c r="N17" i="1"/>
  <c r="M17" i="1"/>
  <c r="R16" i="1"/>
  <c r="P16" i="1"/>
  <c r="W16" i="1" s="1"/>
  <c r="N16" i="1"/>
  <c r="M16" i="1"/>
  <c r="R15" i="1"/>
  <c r="X15" i="1" s="1"/>
  <c r="Y15" i="1" s="1"/>
  <c r="P15" i="1"/>
  <c r="W15" i="1" s="1"/>
  <c r="N15" i="1"/>
  <c r="M15" i="1"/>
  <c r="R12" i="1"/>
  <c r="X12" i="1" s="1"/>
  <c r="Y12" i="1" s="1"/>
  <c r="P12" i="1"/>
  <c r="W12" i="1" s="1"/>
  <c r="N12" i="1"/>
  <c r="M12" i="1"/>
  <c r="R13" i="1"/>
  <c r="X13" i="1" s="1"/>
  <c r="Y13" i="1" s="1"/>
  <c r="P13" i="1"/>
  <c r="W13" i="1" s="1"/>
  <c r="N13" i="1"/>
  <c r="M13" i="1"/>
  <c r="R10" i="1"/>
  <c r="X10" i="1" s="1"/>
  <c r="Y10" i="1" s="1"/>
  <c r="P10" i="1"/>
  <c r="W10" i="1" s="1"/>
  <c r="N10" i="1"/>
  <c r="M10" i="1"/>
  <c r="R11" i="1"/>
  <c r="X11" i="1" s="1"/>
  <c r="Y11" i="1" s="1"/>
  <c r="P11" i="1"/>
  <c r="W11" i="1" s="1"/>
  <c r="N11" i="1"/>
  <c r="M11" i="1"/>
  <c r="R8" i="1"/>
  <c r="Y8" i="1" s="1"/>
  <c r="P8" i="1"/>
  <c r="N8" i="1"/>
  <c r="M8" i="1"/>
  <c r="R7" i="1"/>
  <c r="X7" i="1" s="1"/>
  <c r="Y7" i="1" s="1"/>
  <c r="P7" i="1"/>
  <c r="W7" i="1" s="1"/>
  <c r="N7" i="1"/>
  <c r="M7" i="1"/>
  <c r="R6" i="1"/>
  <c r="X6" i="1" s="1"/>
  <c r="Y6" i="1" s="1"/>
  <c r="P6" i="1"/>
  <c r="W6" i="1" s="1"/>
  <c r="N6" i="1"/>
  <c r="M6" i="1"/>
  <c r="R5" i="1"/>
  <c r="X5" i="1" s="1"/>
  <c r="Y5" i="1" s="1"/>
  <c r="P5" i="1"/>
  <c r="W5" i="1" s="1"/>
  <c r="N5" i="1"/>
  <c r="M5" i="1"/>
  <c r="R4" i="1"/>
  <c r="X4" i="1" s="1"/>
  <c r="Y4" i="1" s="1"/>
  <c r="P4" i="1"/>
  <c r="W4" i="1" s="1"/>
  <c r="N4" i="1"/>
  <c r="M4" i="1"/>
  <c r="O4" i="1" l="1"/>
  <c r="O5" i="1"/>
  <c r="O6" i="1"/>
  <c r="O7" i="1"/>
  <c r="O8" i="1"/>
  <c r="O11" i="1"/>
  <c r="O10" i="1"/>
  <c r="O13" i="1"/>
  <c r="O12" i="1"/>
  <c r="O15" i="1"/>
  <c r="O16" i="1"/>
  <c r="O17" i="1"/>
  <c r="O18" i="1"/>
  <c r="Z4" i="1"/>
  <c r="Z5" i="1"/>
  <c r="Z6" i="1"/>
  <c r="Z7" i="1"/>
  <c r="Z8" i="1"/>
  <c r="Z10" i="1"/>
  <c r="Z11" i="1"/>
  <c r="Z12" i="1"/>
  <c r="Z13" i="1"/>
  <c r="Z15" i="1"/>
  <c r="Z16" i="1"/>
  <c r="Z17" i="1"/>
  <c r="Z18" i="1"/>
  <c r="M19" i="1"/>
  <c r="N19" i="1"/>
  <c r="P19" i="1"/>
  <c r="N35" i="1" l="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<sst xmlns="http://schemas.openxmlformats.org/spreadsheetml/2006/main" count="699" uniqueCount="148">
  <si>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</si>
  <si>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</si>
  <si>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</si>
  <si>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</si>
  <si>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</si>
  <si>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</si>
  <si>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</si>
  <si>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</si>
  <si>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</si>
  <si>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</si>
  <si>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</si>
  <si>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</si>
  <si>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</si>
  <si>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</si>
  <si>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</si>
  <si>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</si>
  <si>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</si>
  <si>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</si>
  <si>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</si>
  <si>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</si>
  <si>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</si>
  <si>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</si>
  <si>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</si>
  <si>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</si>
  <si>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</si>
  <si>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</si>
  <si>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</si>
  <si>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</si>
  <si>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</si>
  <si>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</si>
  <si>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</si>
  <si>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</si>
  <si>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</si>
  <si>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</si>
  <si>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</si>
  <si>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</si>
  <si>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</si>
  <si>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</si>
  <si>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</si>
  <si>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</si>
  <si>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</si>
  <si>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</si>
  <si>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</si>
  <si>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</si>
  <si>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</si>
  <si>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</si>
  <si>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</si>
  <si>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</si>
  <si>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</si>
  <si>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</si>
  <si>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</si>
  <si>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</si>
  <si>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</si>
  <si>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</si>
  <si>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</si>
  <si>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</si>
  <si>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</si>
  <si>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</si>
  <si>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</si>
  <si>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</si>
  <si>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</si>
  <si>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</si>
  <si>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</si>
  <si>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</si>
  <si>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</si>
  <si>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</si>
  <si>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</si>
  <si>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</si>
  <si>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</si>
  <si>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</si>
  <si>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</si>
  <si>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</si>
  <si>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</si>
  <si>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</si>
  <si>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</si>
  <si>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</si>
  <si>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</si>
  <si>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</si>
  <si>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</si>
  <si>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</si>
  <si>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</si>
  <si>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</si>
  <si>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</si>
  <si>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</si>
  <si>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</si>
  <si>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</si>
  <si>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</si>
  <si>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</si>
  <si>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</si>
  <si>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</si>
  <si>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</si>
  <si>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</si>
  <si>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</si>
  <si>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</si>
  <si>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</si>
  <si>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</si>
  <si>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</si>
  <si>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</si>
  <si>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</si>
  <si>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</si>
  <si>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</si>
  <si>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</si>
  <si>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</si>
  <si>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</si>
  <si>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</si>
  <si>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</si>
  <si>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</si>
  <si>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</si>
  <si>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</si>
  <si>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</si>
  <si>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</si>
  <si>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</si>
  <si>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</si>
  <si>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</si>
  <si>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</si>
  <si>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</si>
  <si>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</si>
  <si>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</si>
  <si>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</si>
  <si>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</si>
  <si>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</si>
  <si>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</si>
  <si>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</si>
  <si>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</si>
  <si>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GRID</t>
  </si>
  <si>
    <t>Q</t>
  </si>
  <si>
    <t>A</t>
  </si>
  <si>
    <t>B</t>
  </si>
  <si>
    <t>w</t>
  </si>
  <si>
    <t>32.30*</t>
  </si>
  <si>
    <t>4.904*</t>
  </si>
  <si>
    <t>*B final</t>
  </si>
  <si>
    <t>CW</t>
  </si>
  <si>
    <t>LMP1</t>
  </si>
  <si>
    <t>Nascar</t>
  </si>
  <si>
    <t>Dave Hannington</t>
  </si>
  <si>
    <t>Andy Player</t>
  </si>
  <si>
    <t>Deane Walpole</t>
  </si>
  <si>
    <t>Carol Norris</t>
  </si>
  <si>
    <t>Tim Beesley</t>
  </si>
  <si>
    <t>Josh Whorton</t>
  </si>
  <si>
    <t>Andy Whorton</t>
  </si>
  <si>
    <t>Mike Dadson</t>
  </si>
  <si>
    <t>Callum Norris</t>
  </si>
  <si>
    <t>Jim Sanders</t>
  </si>
  <si>
    <t>Jon Winslade</t>
  </si>
  <si>
    <t>Dave Peters</t>
  </si>
  <si>
    <t>John Ovens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</si>
</sst>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1"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0"/>
      <color theme="0"/>
      <name val="Arial Unicode MS"/>
      <family val="2"/>
    </font>
    <font>
      <sz val="7"/>
      <color theme="0"/>
      <name val="Arial Unicode MS"/>
      <family val="2"/>
    </font>
    <font>
      <b/>
      <sz val="10"/>
      <color theme="1"/>
      <name val="Arial Unicode MS"/>
      <family val="2"/>
    </font>
    <font>
      <sz val="12"/>
      <name val="Arial Unicode MS"/>
      <family val="2"/>
    </font>
    <font>
      <b/>
      <sz val="10"/>
      <color rgb="FFFFFF00"/>
      <name val="Arial Unicode MS"/>
      <family val="2"/>
    </font>
    <font>
      <sz val="11"/>
      <name val="Arial Unicode MS"/>
      <family val="2"/>
    </font>
    <font>
      <b/>
      <sz val="11"/>
      <color rgb="FFFF0000"/>
      <name val="Arial Unicode MS"/>
      <family val="2"/>
    </font>
    <font>
      <b/>
      <sz val="11"/>
      <color rgb="FF7030A0"/>
      <name val="Arial Unicode MS"/>
      <family val="2"/>
    </font>
    <font>
      <sz val="11"/>
      <color indexed="8"/>
      <name val="Arial Unicode MS"/>
      <family val="2"/>
    </font>
    <font>
      <sz val="7"/>
      <color indexed="8"/>
      <name val="Arial Unicode MS"/>
      <family val="2"/>
    </font>
  </fonts>
  <fills count="1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FFFF00"/>
        <bgColor indexed="8"/>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8"/>
      </patternFill>
    </fill>
    <fill>
      <patternFill patternType="solid">
        <fgColor rgb="FF00B0F0"/>
        <bgColor indexed="8"/>
      </patternFill>
    </fill>
    <fill>
      <patternFill patternType="solid">
        <fgColor theme="0" tint="-0.14999847407452621"/>
        <bgColor indexed="8"/>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theme="9" tint="-0.499984740745262"/>
      </left>
      <right style="thin">
        <color theme="2" tint="-0.24994659260841701"/>
      </right>
      <top style="thick">
        <color theme="9" tint="-0.499984740745262"/>
      </top>
      <bottom style="thin">
        <color theme="2" tint="-0.24994659260841701"/>
      </bottom>
      <diagonal/>
    </border>
    <border>
      <left style="thin">
        <color theme="2" tint="-0.24994659260841701"/>
      </left>
      <right style="thin">
        <color theme="2" tint="-0.24994659260841701"/>
      </right>
      <top style="thick">
        <color theme="9" tint="-0.499984740745262"/>
      </top>
      <bottom style="thin">
        <color theme="2" tint="-0.24994659260841701"/>
      </bottom>
      <diagonal/>
    </border>
    <border>
      <left style="thin">
        <color theme="2" tint="-0.24994659260841701"/>
      </left>
      <right style="thick">
        <color theme="9" tint="-0.499984740745262"/>
      </right>
      <top style="thick">
        <color theme="9" tint="-0.499984740745262"/>
      </top>
      <bottom style="thin">
        <color theme="2" tint="-0.24994659260841701"/>
      </bottom>
      <diagonal/>
    </border>
    <border>
      <left style="thick">
        <color theme="9" tint="-0.499984740745262"/>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ck">
        <color theme="9" tint="-0.499984740745262"/>
      </right>
      <top style="thin">
        <color theme="2" tint="-0.24994659260841701"/>
      </top>
      <bottom style="thin">
        <color theme="2" tint="-0.24994659260841701"/>
      </bottom>
      <diagonal/>
    </border>
    <border>
      <left style="thick">
        <color theme="9" tint="-0.499984740745262"/>
      </left>
      <right style="thin">
        <color theme="2" tint="-0.24994659260841701"/>
      </right>
      <top style="thin">
        <color theme="2" tint="-0.24994659260841701"/>
      </top>
      <bottom style="thick">
        <color theme="9" tint="-0.499984740745262"/>
      </bottom>
      <diagonal/>
    </border>
    <border>
      <left style="thin">
        <color theme="2" tint="-0.24994659260841701"/>
      </left>
      <right style="thin">
        <color theme="2" tint="-0.24994659260841701"/>
      </right>
      <top style="thin">
        <color theme="2" tint="-0.24994659260841701"/>
      </top>
      <bottom style="thick">
        <color theme="9" tint="-0.499984740745262"/>
      </bottom>
      <diagonal/>
    </border>
    <border>
      <left style="thin">
        <color theme="2" tint="-0.24994659260841701"/>
      </left>
      <right style="thick">
        <color theme="9" tint="-0.499984740745262"/>
      </right>
      <top style="thin">
        <color theme="2" tint="-0.24994659260841701"/>
      </top>
      <bottom style="thick">
        <color theme="9" tint="-0.499984740745262"/>
      </bottom>
      <diagonal/>
    </border>
  </borders>
  <cellStyleXfs count="1">
    <xf numFmtId="0" fontId="0" fillId="0" borderId="0"/>
  </cellStyleXfs>
  <cellXfs count="190">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33" fillId="5" borderId="23" xfId="0" applyFont="1" applyFill="1" applyBorder="1" applyAlignment="1" applyProtection="1">
      <alignment horizontal="center" vertical="center"/>
      <protection locked="0"/>
    </xf>
    <xf numFmtId="0" fontId="34" fillId="5" borderId="23" xfId="0" applyFont="1" applyFill="1" applyBorder="1" applyAlignment="1" applyProtection="1">
      <alignment horizontal="center" vertical="center" wrapText="1"/>
    </xf>
    <xf numFmtId="2" fontId="44" fillId="6" borderId="23" xfId="0" applyNumberFormat="1" applyFont="1" applyFill="1" applyBorder="1" applyAlignment="1" applyProtection="1">
      <alignment horizontal="center"/>
    </xf>
    <xf numFmtId="0" fontId="0" fillId="0" borderId="23" xfId="0" applyBorder="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28" fillId="5" borderId="25" xfId="0" applyFont="1" applyFill="1" applyBorder="1" applyAlignment="1" applyProtection="1">
      <alignment vertical="center"/>
    </xf>
    <xf numFmtId="0" fontId="29" fillId="5" borderId="26" xfId="0" applyFont="1" applyFill="1" applyBorder="1" applyAlignment="1" applyProtection="1">
      <alignment horizontal="center" vertical="center"/>
    </xf>
    <xf numFmtId="0" fontId="30" fillId="7" borderId="26" xfId="0" applyFont="1" applyFill="1" applyBorder="1" applyAlignment="1" applyProtection="1">
      <alignment horizontal="center" vertical="center"/>
    </xf>
    <xf numFmtId="0" fontId="41" fillId="11" borderId="26" xfId="0" applyFont="1" applyFill="1" applyBorder="1" applyAlignment="1" applyProtection="1">
      <alignment horizontal="center" vertical="center"/>
    </xf>
    <xf numFmtId="0" fontId="30" fillId="12" borderId="26"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1" fillId="5" borderId="26"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2" fillId="5" borderId="26" xfId="0" applyFont="1" applyFill="1" applyBorder="1" applyAlignment="1" applyProtection="1">
      <alignment horizontal="center" vertical="center"/>
    </xf>
    <xf numFmtId="0" fontId="42" fillId="0" borderId="27" xfId="0" applyFont="1" applyFill="1" applyBorder="1" applyAlignment="1" applyProtection="1">
      <alignment horizontal="center" vertical="center"/>
    </xf>
    <xf numFmtId="0" fontId="34" fillId="5" borderId="28"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xf>
    <xf numFmtId="0" fontId="45" fillId="7" borderId="29" xfId="0" applyFont="1" applyFill="1" applyBorder="1" applyAlignment="1" applyProtection="1">
      <alignment horizontal="center" vertical="center"/>
    </xf>
    <xf numFmtId="0" fontId="43" fillId="11" borderId="29" xfId="0" applyFont="1" applyFill="1" applyBorder="1" applyAlignment="1" applyProtection="1">
      <alignment horizontal="center" vertical="center"/>
    </xf>
    <xf numFmtId="0" fontId="41" fillId="12" borderId="29"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wrapText="1"/>
    </xf>
    <xf numFmtId="0" fontId="35" fillId="5" borderId="29" xfId="0" applyFont="1" applyFill="1" applyBorder="1" applyAlignment="1" applyProtection="1">
      <alignment horizontal="center" vertical="center" wrapText="1"/>
    </xf>
    <xf numFmtId="0" fontId="36" fillId="5" borderId="29" xfId="0" applyFont="1" applyFill="1" applyBorder="1" applyAlignment="1" applyProtection="1">
      <alignment horizontal="center" vertical="center" wrapText="1"/>
    </xf>
    <xf numFmtId="0" fontId="34" fillId="5" borderId="30" xfId="0" applyFont="1" applyFill="1" applyBorder="1" applyAlignment="1" applyProtection="1">
      <alignment horizontal="center" vertical="center" wrapText="1"/>
    </xf>
    <xf numFmtId="0" fontId="46" fillId="5" borderId="28" xfId="0" applyFont="1" applyFill="1" applyBorder="1" applyAlignment="1" applyProtection="1">
      <alignment horizontal="center" vertical="center"/>
    </xf>
    <xf numFmtId="0" fontId="46" fillId="0" borderId="29" xfId="0" applyFont="1" applyBorder="1" applyAlignment="1">
      <alignment vertical="center"/>
    </xf>
    <xf numFmtId="0" fontId="46" fillId="5" borderId="29" xfId="0" applyFont="1" applyFill="1" applyBorder="1" applyAlignment="1" applyProtection="1">
      <alignment horizontal="center" vertical="center"/>
      <protection locked="0"/>
    </xf>
    <xf numFmtId="2" fontId="47" fillId="0" borderId="29" xfId="0" applyNumberFormat="1" applyFont="1" applyBorder="1" applyAlignment="1" applyProtection="1">
      <alignment horizontal="center" vertical="center"/>
      <protection locked="0"/>
    </xf>
    <xf numFmtId="164" fontId="46" fillId="0" borderId="29" xfId="0" applyNumberFormat="1" applyFont="1" applyBorder="1" applyAlignment="1" applyProtection="1">
      <alignment horizontal="center" vertical="center"/>
      <protection locked="0"/>
    </xf>
    <xf numFmtId="164" fontId="48" fillId="13" borderId="29" xfId="0" applyNumberFormat="1" applyFont="1" applyFill="1" applyBorder="1" applyAlignment="1" applyProtection="1">
      <alignment horizontal="center" vertical="center"/>
      <protection locked="0"/>
    </xf>
    <xf numFmtId="164" fontId="48" fillId="0" borderId="29" xfId="0" applyNumberFormat="1" applyFont="1" applyBorder="1" applyAlignment="1" applyProtection="1">
      <alignment horizontal="center" vertical="center"/>
      <protection locked="0"/>
    </xf>
    <xf numFmtId="2" fontId="49" fillId="5" borderId="29" xfId="0" applyNumberFormat="1" applyFont="1" applyFill="1" applyBorder="1" applyAlignment="1" applyProtection="1">
      <alignment horizontal="center" vertical="center"/>
    </xf>
    <xf numFmtId="0" fontId="49" fillId="5" borderId="29" xfId="0" applyNumberFormat="1" applyFont="1" applyFill="1" applyBorder="1" applyAlignment="1" applyProtection="1">
      <alignment horizontal="center" vertical="center"/>
    </xf>
    <xf numFmtId="2" fontId="50" fillId="14" borderId="29" xfId="0" applyNumberFormat="1" applyFont="1" applyFill="1" applyBorder="1" applyAlignment="1" applyProtection="1">
      <alignment horizontal="center" vertical="center"/>
    </xf>
    <xf numFmtId="164" fontId="49" fillId="5" borderId="29" xfId="0" applyNumberFormat="1" applyFont="1" applyFill="1" applyBorder="1" applyAlignment="1" applyProtection="1">
      <alignment horizontal="center" vertical="center"/>
    </xf>
    <xf numFmtId="2" fontId="47" fillId="5" borderId="29" xfId="0" applyNumberFormat="1" applyFont="1" applyFill="1" applyBorder="1" applyAlignment="1" applyProtection="1">
      <alignment horizontal="center" vertical="center"/>
    </xf>
    <xf numFmtId="164" fontId="47" fillId="5" borderId="29" xfId="0" applyNumberFormat="1" applyFont="1" applyFill="1" applyBorder="1" applyAlignment="1" applyProtection="1">
      <alignment horizontal="center" vertical="center"/>
    </xf>
    <xf numFmtId="2" fontId="47" fillId="6" borderId="30" xfId="0" applyNumberFormat="1" applyFont="1" applyFill="1" applyBorder="1" applyAlignment="1" applyProtection="1">
      <alignment horizontal="center" vertical="center"/>
    </xf>
    <xf numFmtId="2" fontId="46" fillId="0" borderId="29" xfId="0" applyNumberFormat="1" applyFont="1" applyBorder="1" applyAlignment="1" applyProtection="1">
      <alignment horizontal="center" vertical="center"/>
      <protection locked="0"/>
    </xf>
    <xf numFmtId="2" fontId="50" fillId="15" borderId="29" xfId="0" applyNumberFormat="1" applyFont="1" applyFill="1" applyBorder="1" applyAlignment="1" applyProtection="1">
      <alignment horizontal="center" vertical="center"/>
    </xf>
    <xf numFmtId="2" fontId="46" fillId="6" borderId="30" xfId="0" applyNumberFormat="1" applyFont="1" applyFill="1" applyBorder="1" applyAlignment="1" applyProtection="1">
      <alignment horizontal="center" vertical="center"/>
    </xf>
    <xf numFmtId="2" fontId="50" fillId="11" borderId="29" xfId="0" applyNumberFormat="1" applyFont="1" applyFill="1" applyBorder="1" applyAlignment="1" applyProtection="1">
      <alignment horizontal="center" vertical="center"/>
    </xf>
    <xf numFmtId="2" fontId="50" fillId="5" borderId="29" xfId="0" applyNumberFormat="1" applyFont="1" applyFill="1" applyBorder="1" applyAlignment="1" applyProtection="1">
      <alignment horizontal="center" vertical="center"/>
    </xf>
    <xf numFmtId="2" fontId="47" fillId="13" borderId="29" xfId="0" applyNumberFormat="1" applyFont="1" applyFill="1" applyBorder="1" applyAlignment="1" applyProtection="1">
      <alignment horizontal="center" vertical="center"/>
      <protection locked="0"/>
    </xf>
    <xf numFmtId="2" fontId="47" fillId="16" borderId="29" xfId="0" applyNumberFormat="1" applyFont="1" applyFill="1" applyBorder="1" applyAlignment="1" applyProtection="1">
      <alignment horizontal="center" vertical="center"/>
    </xf>
    <xf numFmtId="164" fontId="47" fillId="16" borderId="29" xfId="0" applyNumberFormat="1" applyFont="1" applyFill="1" applyBorder="1" applyAlignment="1" applyProtection="1">
      <alignment horizontal="center" vertical="center"/>
    </xf>
    <xf numFmtId="2" fontId="47" fillId="13" borderId="30" xfId="0" applyNumberFormat="1" applyFont="1" applyFill="1" applyBorder="1" applyAlignment="1" applyProtection="1">
      <alignment horizontal="center" vertical="center"/>
    </xf>
    <xf numFmtId="0" fontId="0" fillId="0" borderId="31" xfId="0" applyBorder="1"/>
    <xf numFmtId="0" fontId="0" fillId="0" borderId="32" xfId="0" applyBorder="1"/>
    <xf numFmtId="2" fontId="0" fillId="0" borderId="32"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0" fontId="0" fillId="0" borderId="33" xfId="0" applyBorder="1"/>
    <xf numFmtId="0" fontId="4" fillId="0" borderId="32" xfId="0" applyFont="1" applyBorder="1" applyAlignment="1">
      <alignment horizontal="center" vertical="top"/>
    </xf>
    <xf numFmtId="0" fontId="47" fillId="5" borderId="28" xfId="0" applyFont="1" applyFill="1" applyBorder="1" applyAlignment="1" applyProtection="1">
      <alignment horizontal="center" vertical="center"/>
    </xf>
    <xf numFmtId="0" fontId="47" fillId="5" borderId="29"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12" t="s">
        <v>28</v>
      </c>
      <c r="E1" s="112"/>
      <c r="F1" s="31"/>
      <c r="G1" s="112" t="s">
        <v>29</v>
      </c>
      <c r="H1" s="11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13"/>
      <c r="D5" s="114"/>
      <c r="E5" s="115"/>
      <c r="G5" s="116"/>
      <c r="H5" s="114"/>
      <c r="I5" s="115"/>
      <c r="K5" s="109"/>
      <c r="L5" s="110"/>
      <c r="M5" s="111"/>
      <c r="O5" s="106"/>
      <c r="P5" s="107"/>
      <c r="Q5" s="10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12" t="s">
        <v>28</v>
      </c>
      <c r="E1" s="112"/>
      <c r="F1" s="31"/>
      <c r="G1" s="112" t="s">
        <v>29</v>
      </c>
      <c r="H1" s="11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13"/>
      <c r="D5" s="114"/>
      <c r="E5" s="115"/>
      <c r="G5" s="116"/>
      <c r="H5" s="114"/>
      <c r="I5" s="115"/>
      <c r="K5" s="109"/>
      <c r="L5" s="110"/>
      <c r="M5" s="111"/>
      <c r="O5" s="106"/>
      <c r="P5" s="107"/>
      <c r="Q5" s="10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05" t="s">
        <v>33</v>
      </c>
      <c r="B1" s="105"/>
      <c r="C1" s="105"/>
      <c r="D1" s="105"/>
      <c r="E1" s="105"/>
    </row>
    <row r="2" spans="1:26" ht="20.25" x14ac:dyDescent="0.3">
      <c r="A2" s="105" t="s">
        <v>109</v>
      </c>
      <c r="B2" s="105"/>
      <c r="C2" s="105"/>
      <c r="D2" s="105"/>
      <c r="E2" s="105"/>
    </row>
    <row r="3" spans="1:26" ht="20.25" x14ac:dyDescent="0.3">
      <c r="A3" s="105"/>
      <c r="B3" s="105"/>
      <c r="C3" s="105"/>
      <c r="D3" s="105"/>
      <c r="E3" s="105"/>
    </row>
    <row r="4" spans="1:26" ht="18" x14ac:dyDescent="0.25">
      <c r="A4" s="40" t="s">
        <v>34</v>
      </c>
      <c r="B4" s="40" t="s">
        <v>35</v>
      </c>
      <c r="H4" s="30"/>
      <c r="Z4" s="14">
        <f t="shared" ref="Z4:Z35" ca="1" si="0">IF(ISBLANK(A4),"",RAND())</f>
        <v>0.25262985461494569</v>
      </c>
    </row>
    <row r="5" spans="1:26" x14ac:dyDescent="0.2">
      <c r="A5" s="41" t="s">
        <v>112</v>
      </c>
      <c r="B5" s="12"/>
      <c r="Z5" s="14">
        <f t="shared" ca="1" si="0"/>
        <v>0.38326912356840059</v>
      </c>
    </row>
    <row r="6" spans="1:26" x14ac:dyDescent="0.2">
      <c r="A6" s="12" t="s">
        <v>110</v>
      </c>
      <c r="B6" s="12"/>
      <c r="Z6" s="14">
        <f t="shared" ca="1" si="0"/>
        <v>0.48724472728727986</v>
      </c>
    </row>
    <row r="7" spans="1:26" x14ac:dyDescent="0.2">
      <c r="A7" s="12" t="s">
        <v>114</v>
      </c>
      <c r="B7" s="12"/>
      <c r="Z7" s="14">
        <f t="shared" ca="1" si="0"/>
        <v>0.73572100558062303</v>
      </c>
    </row>
    <row r="8" spans="1:26" x14ac:dyDescent="0.2">
      <c r="A8" s="12" t="s">
        <v>117</v>
      </c>
      <c r="B8" s="12"/>
      <c r="Z8" s="14">
        <f t="shared" ca="1" si="0"/>
        <v>0.50908641346663153</v>
      </c>
    </row>
    <row r="9" spans="1:26" x14ac:dyDescent="0.2">
      <c r="A9" s="12" t="s">
        <v>121</v>
      </c>
      <c r="B9" s="12"/>
      <c r="Z9" s="14">
        <f t="shared" ca="1" si="0"/>
        <v>0.47611340874595276</v>
      </c>
    </row>
    <row r="10" spans="1:26" x14ac:dyDescent="0.2">
      <c r="A10" s="12" t="s">
        <v>119</v>
      </c>
      <c r="B10" s="12"/>
      <c r="Z10" s="14">
        <f t="shared" ca="1" si="0"/>
        <v>0.80828318185925019</v>
      </c>
    </row>
    <row r="11" spans="1:26" x14ac:dyDescent="0.2">
      <c r="A11" s="12" t="s">
        <v>113</v>
      </c>
      <c r="B11" s="12"/>
      <c r="Z11" s="14">
        <f t="shared" ca="1" si="0"/>
        <v>0.44178028068512198</v>
      </c>
    </row>
    <row r="12" spans="1:26" x14ac:dyDescent="0.2">
      <c r="A12" s="12" t="s">
        <v>115</v>
      </c>
      <c r="B12" s="12"/>
      <c r="Z12" s="14">
        <f t="shared" ca="1" si="0"/>
        <v>0.77521039238176725</v>
      </c>
    </row>
    <row r="13" spans="1:26" x14ac:dyDescent="0.2">
      <c r="A13" s="12" t="s">
        <v>120</v>
      </c>
      <c r="B13" s="12"/>
      <c r="Z13" s="14">
        <f t="shared" ca="1" si="0"/>
        <v>0.78748925633765909</v>
      </c>
    </row>
    <row r="14" spans="1:26" x14ac:dyDescent="0.2">
      <c r="A14" s="12" t="s">
        <v>118</v>
      </c>
      <c r="B14" s="12"/>
      <c r="Z14" s="14">
        <f t="shared" ca="1" si="0"/>
        <v>0.24653009065964004</v>
      </c>
    </row>
    <row r="15" spans="1:26" x14ac:dyDescent="0.2">
      <c r="A15" s="12" t="s">
        <v>116</v>
      </c>
      <c r="B15" s="12"/>
      <c r="Z15" s="14">
        <f t="shared" ca="1" si="0"/>
        <v>0.85522682183791643</v>
      </c>
    </row>
    <row r="16" spans="1:26" x14ac:dyDescent="0.2">
      <c r="A16" s="12" t="s">
        <v>122</v>
      </c>
      <c r="B16" s="12"/>
      <c r="Z16" s="14">
        <f t="shared" ca="1" si="0"/>
        <v>0.75136813266926838</v>
      </c>
    </row>
    <row r="17" spans="1:26" x14ac:dyDescent="0.2">
      <c r="A17" s="12" t="s">
        <v>111</v>
      </c>
      <c r="B17" s="12"/>
      <c r="H17" s="30"/>
      <c r="J17" s="14" t="str">
        <f ca="1">IF(ISBLANK(E16),"",RAND())</f>
        <v/>
      </c>
      <c r="Z17" s="14">
        <f t="shared" ca="1" si="0"/>
        <v>0.19369500723626609</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12" t="s">
        <v>28</v>
      </c>
      <c r="E1" s="112"/>
      <c r="F1" s="31"/>
      <c r="G1" s="112" t="s">
        <v>29</v>
      </c>
      <c r="H1" s="112"/>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13"/>
      <c r="D5" s="114"/>
      <c r="E5" s="115"/>
      <c r="G5" s="116"/>
      <c r="H5" s="114"/>
      <c r="I5" s="115"/>
      <c r="K5" s="109"/>
      <c r="L5" s="110"/>
      <c r="M5" s="111"/>
      <c r="O5" s="106"/>
      <c r="P5" s="107"/>
      <c r="Q5" s="108"/>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99"/>
  <sheetViews>
    <sheetView tabSelected="1" zoomScale="120" zoomScaleNormal="120" workbookViewId="0">
      <selection activeCell="L22" sqref="L22"/>
    </sheetView>
  </sheetViews>
  <sheetFormatPr defaultRowHeight="12.75" x14ac:dyDescent="0.2"/>
  <cols>
    <col min="1" max="1" width="2.7109375" style="14" customWidth="1"/>
    <col min="2" max="2" width="4.5703125" style="14" customWidth="1"/>
    <col min="3" max="3" width="17.7109375" style="14" customWidth="1"/>
    <col min="4" max="4" width="10.5703125" style="14" customWidth="1"/>
    <col min="5" max="12" width="9.42578125" style="14" bestFit="1" customWidth="1"/>
    <col min="13" max="14" width="9.42578125" style="14" hidden="1" customWidth="1"/>
    <col min="15" max="15" width="9.42578125" style="14" bestFit="1" customWidth="1"/>
    <col min="16" max="16" width="9.42578125" style="14" hidden="1" customWidth="1"/>
    <col min="17" max="17" width="6" style="14" customWidth="1"/>
    <col min="18" max="18" width="9.42578125" style="14" bestFit="1" customWidth="1"/>
    <col min="19" max="19" width="7.7109375" style="14" customWidth="1"/>
    <col min="20" max="20" width="7.7109375" style="14" hidden="1" customWidth="1"/>
    <col min="21" max="21" width="9.42578125" style="14" bestFit="1" customWidth="1"/>
    <col min="22" max="22" width="9.140625" style="14"/>
    <col min="23" max="24" width="9.42578125" style="14" bestFit="1" customWidth="1"/>
    <col min="25" max="25" width="9.28515625" style="14" customWidth="1"/>
    <col min="26" max="26" width="10.85546875" style="14" hidden="1" customWidth="1"/>
    <col min="27" max="16384" width="9.140625" style="14"/>
  </cols>
  <sheetData>
    <row r="1" spans="1:31" ht="13.5" thickBot="1" x14ac:dyDescent="0.25">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c r="AC1" s="102"/>
      <c r="AD1" s="102"/>
      <c r="AE1" s="102"/>
    </row>
    <row r="2" spans="1:31" ht="15.75" thickTop="1" x14ac:dyDescent="0.2">
      <c r="A2" s="103"/>
      <c r="B2" s="138"/>
      <c r="C2" s="139"/>
      <c r="D2" s="139"/>
      <c r="E2" s="140"/>
      <c r="F2" s="140"/>
      <c r="G2" s="141"/>
      <c r="H2" s="141"/>
      <c r="I2" s="142"/>
      <c r="J2" s="142"/>
      <c r="K2" s="143"/>
      <c r="L2" s="143"/>
      <c r="M2" s="144" t="s">
        <v>1</v>
      </c>
      <c r="N2" s="144" t="s">
        <v>1</v>
      </c>
      <c r="O2" s="144" t="s">
        <v>1</v>
      </c>
      <c r="P2" s="144" t="s">
        <v>1</v>
      </c>
      <c r="Q2" s="144" t="s">
        <v>124</v>
      </c>
      <c r="R2" s="145" t="s">
        <v>2</v>
      </c>
      <c r="S2" s="146" t="s">
        <v>4</v>
      </c>
      <c r="T2" s="146" t="s">
        <v>4</v>
      </c>
      <c r="U2" s="144" t="s">
        <v>4</v>
      </c>
      <c r="V2" s="144" t="s">
        <v>4</v>
      </c>
      <c r="W2" s="144" t="s">
        <v>3</v>
      </c>
      <c r="X2" s="145" t="s">
        <v>2</v>
      </c>
      <c r="Y2" s="147" t="s">
        <v>78</v>
      </c>
      <c r="Z2" s="131"/>
      <c r="AA2" s="102"/>
      <c r="AB2" s="102"/>
      <c r="AC2" s="102"/>
      <c r="AD2" s="102"/>
      <c r="AE2" s="102"/>
    </row>
    <row r="3" spans="1:31" ht="27" x14ac:dyDescent="0.2">
      <c r="A3" s="103"/>
      <c r="B3" s="148" t="s">
        <v>5</v>
      </c>
      <c r="C3" s="149" t="s">
        <v>6</v>
      </c>
      <c r="D3" s="150" t="s">
        <v>123</v>
      </c>
      <c r="E3" s="151" t="s">
        <v>8</v>
      </c>
      <c r="F3" s="151" t="s">
        <v>9</v>
      </c>
      <c r="G3" s="152" t="s">
        <v>8</v>
      </c>
      <c r="H3" s="152" t="s">
        <v>9</v>
      </c>
      <c r="I3" s="153" t="s">
        <v>8</v>
      </c>
      <c r="J3" s="153" t="s">
        <v>9</v>
      </c>
      <c r="K3" s="154" t="s">
        <v>8</v>
      </c>
      <c r="L3" s="154" t="s">
        <v>9</v>
      </c>
      <c r="M3" s="155" t="s">
        <v>10</v>
      </c>
      <c r="N3" s="155" t="s">
        <v>11</v>
      </c>
      <c r="O3" s="155" t="s">
        <v>13</v>
      </c>
      <c r="P3" s="155" t="s">
        <v>12</v>
      </c>
      <c r="Q3" s="155" t="s">
        <v>125</v>
      </c>
      <c r="R3" s="155" t="s">
        <v>14</v>
      </c>
      <c r="S3" s="155" t="s">
        <v>0</v>
      </c>
      <c r="T3" s="155" t="s">
        <v>15</v>
      </c>
      <c r="U3" s="156" t="s">
        <v>3</v>
      </c>
      <c r="V3" s="156" t="s">
        <v>16</v>
      </c>
      <c r="W3" s="157" t="s">
        <v>17</v>
      </c>
      <c r="X3" s="157" t="s">
        <v>18</v>
      </c>
      <c r="Y3" s="158" t="s">
        <v>80</v>
      </c>
      <c r="Z3" s="132" t="s">
        <v>79</v>
      </c>
      <c r="AA3" s="102"/>
      <c r="AB3" s="102"/>
      <c r="AC3" s="102"/>
      <c r="AD3" s="102"/>
      <c r="AE3" s="102"/>
    </row>
    <row r="4" spans="1:31" ht="21.95" customHeight="1" x14ac:dyDescent="0.3">
      <c r="A4" s="103"/>
      <c r="B4" s="188">
        <v>1</v>
      </c>
      <c r="C4" s="160" t="s">
        <v>147</v>
      </c>
      <c r="D4" s="161" t="s">
        <v>132</v>
      </c>
      <c r="E4" s="162">
        <v>38.15</v>
      </c>
      <c r="F4" s="163">
        <v>4.3019999999999996</v>
      </c>
      <c r="G4" s="162">
        <v>38.65</v>
      </c>
      <c r="H4" s="163">
        <v>4.29</v>
      </c>
      <c r="I4" s="162">
        <v>36.700000000000003</v>
      </c>
      <c r="J4" s="164">
        <v>4.01</v>
      </c>
      <c r="K4" s="162">
        <v>36.5</v>
      </c>
      <c r="L4" s="165">
        <v>4.5910000000000002</v>
      </c>
      <c r="M4" s="166">
        <f t="shared" ref="M4:M18" si="0">SUM(E4,G4,I4,K4)</f>
        <v>150</v>
      </c>
      <c r="N4" s="166">
        <f t="shared" ref="N4:N18" si="1">IF(COUNT(E4,G4,I4,K4)=4,MINA(E4,G4,I4,K4), 0)</f>
        <v>36.5</v>
      </c>
      <c r="O4" s="166">
        <f t="shared" ref="O4:O18" si="2">SUM(M4-N4)</f>
        <v>113.5</v>
      </c>
      <c r="P4" s="166">
        <f t="shared" ref="P4:P18" si="3">MAX(E4,G4,I4,K4)</f>
        <v>38.65</v>
      </c>
      <c r="Q4" s="189">
        <v>1</v>
      </c>
      <c r="R4" s="166">
        <f t="shared" ref="R4:R18" si="4">MIN(F4,H4,J4,L4)</f>
        <v>4.01</v>
      </c>
      <c r="S4" s="168"/>
      <c r="T4" s="166" t="s">
        <v>126</v>
      </c>
      <c r="U4" s="166">
        <v>38.25</v>
      </c>
      <c r="V4" s="169">
        <v>4.13</v>
      </c>
      <c r="W4" s="170">
        <f t="shared" ref="W4:W18" si="5">MAX(P4,U4)</f>
        <v>38.65</v>
      </c>
      <c r="X4" s="171">
        <f t="shared" ref="X4:X15" si="6">MIN(R4,V4)</f>
        <v>4.01</v>
      </c>
      <c r="Y4" s="172">
        <f t="shared" ref="Y4:Y18" si="7">790/X4</f>
        <v>197.0074812967581</v>
      </c>
      <c r="Z4" s="133" t="e">
        <f>IF(X4&lt;&gt;0,SUM(3600/X4*$Y$2/5280),"")</f>
        <v>#VALUE!</v>
      </c>
      <c r="AA4" s="102"/>
      <c r="AB4" s="102"/>
      <c r="AC4" s="102"/>
      <c r="AD4" s="102"/>
      <c r="AE4" s="102"/>
    </row>
    <row r="5" spans="1:31" ht="21.95" customHeight="1" x14ac:dyDescent="0.3">
      <c r="A5" s="103"/>
      <c r="B5" s="159">
        <v>2</v>
      </c>
      <c r="C5" s="160" t="s">
        <v>146</v>
      </c>
      <c r="D5" s="161" t="s">
        <v>132</v>
      </c>
      <c r="E5" s="173">
        <v>37.049999999999997</v>
      </c>
      <c r="F5" s="164">
        <v>4.1619999999999999</v>
      </c>
      <c r="G5" s="173">
        <v>37.6</v>
      </c>
      <c r="H5" s="164">
        <v>4.048</v>
      </c>
      <c r="I5" s="173">
        <v>36.4</v>
      </c>
      <c r="J5" s="163">
        <v>4.4039999999999999</v>
      </c>
      <c r="K5" s="173">
        <v>29.6</v>
      </c>
      <c r="L5" s="163">
        <v>4.9610000000000003</v>
      </c>
      <c r="M5" s="166">
        <f t="shared" si="0"/>
        <v>140.65</v>
      </c>
      <c r="N5" s="166">
        <f t="shared" si="1"/>
        <v>29.6</v>
      </c>
      <c r="O5" s="166">
        <f t="shared" si="2"/>
        <v>111.05000000000001</v>
      </c>
      <c r="P5" s="166">
        <f t="shared" si="3"/>
        <v>37.6</v>
      </c>
      <c r="Q5" s="167">
        <v>2</v>
      </c>
      <c r="R5" s="166">
        <f t="shared" si="4"/>
        <v>4.048</v>
      </c>
      <c r="S5" s="174"/>
      <c r="T5" s="166" t="s">
        <v>126</v>
      </c>
      <c r="U5" s="166">
        <v>29.9</v>
      </c>
      <c r="V5" s="169">
        <v>4.093</v>
      </c>
      <c r="W5" s="166">
        <f t="shared" si="5"/>
        <v>37.6</v>
      </c>
      <c r="X5" s="169">
        <f t="shared" si="6"/>
        <v>4.048</v>
      </c>
      <c r="Y5" s="175">
        <f t="shared" si="7"/>
        <v>195.15810276679841</v>
      </c>
      <c r="Z5" s="133" t="e">
        <f t="shared" ref="Z5:Z18" si="8">IF(X5&lt;&gt;0,SUM(3600/X5*$Y$2/5280),"")</f>
        <v>#VALUE!</v>
      </c>
      <c r="AA5" s="102"/>
      <c r="AB5" s="102"/>
      <c r="AC5" s="102"/>
      <c r="AD5" s="102"/>
      <c r="AE5" s="102"/>
    </row>
    <row r="6" spans="1:31" ht="21.95" customHeight="1" x14ac:dyDescent="0.3">
      <c r="A6" s="103"/>
      <c r="B6" s="159">
        <v>3</v>
      </c>
      <c r="C6" s="160" t="s">
        <v>145</v>
      </c>
      <c r="D6" s="161" t="s">
        <v>132</v>
      </c>
      <c r="E6" s="173">
        <v>31.55</v>
      </c>
      <c r="F6" s="163">
        <v>4.5570000000000004</v>
      </c>
      <c r="G6" s="173">
        <v>27.95</v>
      </c>
      <c r="H6" s="163">
        <v>4.7750000000000004</v>
      </c>
      <c r="I6" s="173">
        <v>28.5</v>
      </c>
      <c r="J6" s="163">
        <v>5.0469999999999997</v>
      </c>
      <c r="K6" s="173">
        <v>29.05</v>
      </c>
      <c r="L6" s="163">
        <v>5.2480000000000002</v>
      </c>
      <c r="M6" s="166">
        <f t="shared" si="0"/>
        <v>117.05</v>
      </c>
      <c r="N6" s="166">
        <f t="shared" si="1"/>
        <v>27.95</v>
      </c>
      <c r="O6" s="166">
        <f t="shared" si="2"/>
        <v>89.1</v>
      </c>
      <c r="P6" s="166">
        <f t="shared" si="3"/>
        <v>31.55</v>
      </c>
      <c r="Q6" s="167">
        <v>3</v>
      </c>
      <c r="R6" s="166">
        <f t="shared" si="4"/>
        <v>4.5570000000000004</v>
      </c>
      <c r="S6" s="176"/>
      <c r="T6" s="166" t="s">
        <v>126</v>
      </c>
      <c r="U6" s="166">
        <v>27</v>
      </c>
      <c r="V6" s="169">
        <v>4.7210000000000001</v>
      </c>
      <c r="W6" s="166">
        <f t="shared" si="5"/>
        <v>31.55</v>
      </c>
      <c r="X6" s="169">
        <f t="shared" si="6"/>
        <v>4.5570000000000004</v>
      </c>
      <c r="Y6" s="175">
        <f t="shared" si="7"/>
        <v>173.35966644722404</v>
      </c>
      <c r="Z6" s="133" t="e">
        <f t="shared" si="8"/>
        <v>#VALUE!</v>
      </c>
      <c r="AA6" s="102"/>
      <c r="AB6" s="102"/>
      <c r="AC6" s="102"/>
      <c r="AD6" s="102"/>
      <c r="AE6" s="102"/>
    </row>
    <row r="7" spans="1:31" ht="21.95" customHeight="1" x14ac:dyDescent="0.3">
      <c r="A7" s="103"/>
      <c r="B7" s="159">
        <v>4</v>
      </c>
      <c r="C7" s="160" t="s">
        <v>144</v>
      </c>
      <c r="D7" s="161" t="s">
        <v>132</v>
      </c>
      <c r="E7" s="173">
        <v>33.5</v>
      </c>
      <c r="F7" s="163">
        <v>4.9710000000000001</v>
      </c>
      <c r="G7" s="173">
        <v>25.6</v>
      </c>
      <c r="H7" s="163">
        <v>5.8209999999999997</v>
      </c>
      <c r="I7" s="173">
        <v>29.5</v>
      </c>
      <c r="J7" s="163">
        <v>5.4320000000000004</v>
      </c>
      <c r="K7" s="173">
        <v>24.6</v>
      </c>
      <c r="L7" s="163">
        <v>5.4880000000000004</v>
      </c>
      <c r="M7" s="166">
        <f t="shared" si="0"/>
        <v>113.19999999999999</v>
      </c>
      <c r="N7" s="166">
        <f t="shared" si="1"/>
        <v>24.6</v>
      </c>
      <c r="O7" s="166">
        <f t="shared" si="2"/>
        <v>88.6</v>
      </c>
      <c r="P7" s="166">
        <f t="shared" si="3"/>
        <v>33.5</v>
      </c>
      <c r="Q7" s="167">
        <v>4</v>
      </c>
      <c r="R7" s="166">
        <f t="shared" si="4"/>
        <v>4.9710000000000001</v>
      </c>
      <c r="S7" s="177" t="s">
        <v>128</v>
      </c>
      <c r="T7" s="166" t="s">
        <v>126</v>
      </c>
      <c r="U7" s="166">
        <v>26.75</v>
      </c>
      <c r="V7" s="169">
        <v>5.4930000000000003</v>
      </c>
      <c r="W7" s="166">
        <f t="shared" si="5"/>
        <v>33.5</v>
      </c>
      <c r="X7" s="169">
        <f t="shared" si="6"/>
        <v>4.9710000000000001</v>
      </c>
      <c r="Y7" s="175">
        <f t="shared" si="7"/>
        <v>158.92174612753973</v>
      </c>
      <c r="Z7" s="133" t="e">
        <f t="shared" si="8"/>
        <v>#VALUE!</v>
      </c>
      <c r="AA7" s="102"/>
      <c r="AB7" s="102"/>
      <c r="AC7" s="102"/>
      <c r="AD7" s="102"/>
      <c r="AE7" s="102"/>
    </row>
    <row r="8" spans="1:31" ht="21.95" customHeight="1" x14ac:dyDescent="0.3">
      <c r="A8" s="103"/>
      <c r="B8" s="159">
        <v>5</v>
      </c>
      <c r="C8" s="160" t="s">
        <v>143</v>
      </c>
      <c r="D8" s="161" t="s">
        <v>132</v>
      </c>
      <c r="E8" s="173">
        <v>15.85</v>
      </c>
      <c r="F8" s="163">
        <v>4.9729999999999999</v>
      </c>
      <c r="G8" s="173">
        <v>25.6</v>
      </c>
      <c r="H8" s="163">
        <v>5.101</v>
      </c>
      <c r="I8" s="173">
        <v>27.1</v>
      </c>
      <c r="J8" s="163">
        <v>5.0659999999999998</v>
      </c>
      <c r="K8" s="173">
        <v>24.4</v>
      </c>
      <c r="L8" s="163">
        <v>5.3209999999999997</v>
      </c>
      <c r="M8" s="166">
        <f t="shared" si="0"/>
        <v>92.950000000000017</v>
      </c>
      <c r="N8" s="166">
        <f t="shared" si="1"/>
        <v>15.85</v>
      </c>
      <c r="O8" s="166">
        <f t="shared" si="2"/>
        <v>77.100000000000023</v>
      </c>
      <c r="P8" s="166">
        <f t="shared" si="3"/>
        <v>27.1</v>
      </c>
      <c r="Q8" s="167">
        <v>5</v>
      </c>
      <c r="R8" s="166">
        <f t="shared" si="4"/>
        <v>4.9729999999999999</v>
      </c>
      <c r="S8" s="174"/>
      <c r="T8" s="166" t="s">
        <v>127</v>
      </c>
      <c r="U8" s="166" t="s">
        <v>129</v>
      </c>
      <c r="V8" s="169" t="s">
        <v>130</v>
      </c>
      <c r="W8" s="166">
        <v>32.299999999999997</v>
      </c>
      <c r="X8" s="169">
        <v>4.9039999999999999</v>
      </c>
      <c r="Y8" s="175">
        <f t="shared" si="7"/>
        <v>161.09298531810768</v>
      </c>
      <c r="Z8" s="133" t="e">
        <f t="shared" si="8"/>
        <v>#VALUE!</v>
      </c>
      <c r="AA8" s="102"/>
      <c r="AB8" s="102"/>
      <c r="AC8" s="102"/>
      <c r="AD8" s="102"/>
      <c r="AE8" s="102"/>
    </row>
    <row r="9" spans="1:31" ht="6" customHeight="1" x14ac:dyDescent="0.3">
      <c r="A9" s="103"/>
      <c r="B9" s="159"/>
      <c r="C9" s="160"/>
      <c r="D9" s="161"/>
      <c r="E9" s="173"/>
      <c r="F9" s="163"/>
      <c r="G9" s="173"/>
      <c r="H9" s="163"/>
      <c r="I9" s="173"/>
      <c r="J9" s="163"/>
      <c r="K9" s="173"/>
      <c r="L9" s="163"/>
      <c r="M9" s="166"/>
      <c r="N9" s="166"/>
      <c r="O9" s="166"/>
      <c r="P9" s="166"/>
      <c r="Q9" s="167"/>
      <c r="R9" s="166"/>
      <c r="S9" s="177"/>
      <c r="T9" s="166"/>
      <c r="U9" s="166"/>
      <c r="V9" s="169"/>
      <c r="W9" s="166"/>
      <c r="X9" s="169"/>
      <c r="Y9" s="175"/>
      <c r="Z9" s="133"/>
      <c r="AA9" s="102"/>
      <c r="AB9" s="102"/>
      <c r="AC9" s="102"/>
      <c r="AD9" s="102"/>
      <c r="AE9" s="102"/>
    </row>
    <row r="10" spans="1:31" ht="21.95" customHeight="1" x14ac:dyDescent="0.3">
      <c r="A10" s="103"/>
      <c r="B10" s="188">
        <v>1</v>
      </c>
      <c r="C10" s="160" t="s">
        <v>142</v>
      </c>
      <c r="D10" s="161" t="s">
        <v>133</v>
      </c>
      <c r="E10" s="162">
        <v>34</v>
      </c>
      <c r="F10" s="163">
        <v>4.58</v>
      </c>
      <c r="G10" s="173">
        <v>35.049999999999997</v>
      </c>
      <c r="H10" s="163">
        <v>4.5359999999999996</v>
      </c>
      <c r="I10" s="178">
        <v>39.65</v>
      </c>
      <c r="J10" s="163">
        <v>4.2729999999999997</v>
      </c>
      <c r="K10" s="173">
        <v>32.299999999999997</v>
      </c>
      <c r="L10" s="163">
        <v>4.5270000000000001</v>
      </c>
      <c r="M10" s="166">
        <f t="shared" si="0"/>
        <v>141</v>
      </c>
      <c r="N10" s="166">
        <f t="shared" si="1"/>
        <v>32.299999999999997</v>
      </c>
      <c r="O10" s="166">
        <f t="shared" si="2"/>
        <v>108.7</v>
      </c>
      <c r="P10" s="166">
        <f t="shared" si="3"/>
        <v>39.65</v>
      </c>
      <c r="Q10" s="167">
        <v>2</v>
      </c>
      <c r="R10" s="166">
        <f t="shared" si="4"/>
        <v>4.2729999999999997</v>
      </c>
      <c r="S10" s="168"/>
      <c r="T10" s="166" t="s">
        <v>126</v>
      </c>
      <c r="U10" s="166">
        <v>37.75</v>
      </c>
      <c r="V10" s="169">
        <v>4.266</v>
      </c>
      <c r="W10" s="170">
        <f t="shared" si="5"/>
        <v>39.65</v>
      </c>
      <c r="X10" s="169">
        <f t="shared" si="6"/>
        <v>4.266</v>
      </c>
      <c r="Y10" s="175">
        <f t="shared" si="7"/>
        <v>185.18518518518519</v>
      </c>
      <c r="Z10" s="133" t="e">
        <f t="shared" si="8"/>
        <v>#VALUE!</v>
      </c>
      <c r="AA10" s="102"/>
      <c r="AB10" s="102"/>
      <c r="AC10" s="102"/>
      <c r="AD10" s="102"/>
      <c r="AE10" s="102"/>
    </row>
    <row r="11" spans="1:31" ht="21.95" customHeight="1" x14ac:dyDescent="0.3">
      <c r="A11" s="103"/>
      <c r="B11" s="159">
        <v>2</v>
      </c>
      <c r="C11" s="160" t="s">
        <v>141</v>
      </c>
      <c r="D11" s="161" t="s">
        <v>133</v>
      </c>
      <c r="E11" s="173">
        <v>32.4</v>
      </c>
      <c r="F11" s="165">
        <v>4.173</v>
      </c>
      <c r="G11" s="178">
        <v>39.450000000000003</v>
      </c>
      <c r="H11" s="165">
        <v>4.2110000000000003</v>
      </c>
      <c r="I11" s="173">
        <v>38.049999999999997</v>
      </c>
      <c r="J11" s="165">
        <v>4.1829999999999998</v>
      </c>
      <c r="K11" s="178">
        <v>38.9</v>
      </c>
      <c r="L11" s="164">
        <v>4.1210000000000004</v>
      </c>
      <c r="M11" s="166">
        <f t="shared" si="0"/>
        <v>148.79999999999998</v>
      </c>
      <c r="N11" s="166">
        <f t="shared" si="1"/>
        <v>32.4</v>
      </c>
      <c r="O11" s="166">
        <f t="shared" si="2"/>
        <v>116.39999999999998</v>
      </c>
      <c r="P11" s="166">
        <f t="shared" si="3"/>
        <v>39.450000000000003</v>
      </c>
      <c r="Q11" s="189">
        <v>1</v>
      </c>
      <c r="R11" s="166">
        <f t="shared" si="4"/>
        <v>4.1210000000000004</v>
      </c>
      <c r="S11" s="176"/>
      <c r="T11" s="166" t="s">
        <v>126</v>
      </c>
      <c r="U11" s="166">
        <v>34.1</v>
      </c>
      <c r="V11" s="169">
        <v>4.0410000000000004</v>
      </c>
      <c r="W11" s="166">
        <f t="shared" si="5"/>
        <v>39.450000000000003</v>
      </c>
      <c r="X11" s="171">
        <f t="shared" si="6"/>
        <v>4.0410000000000004</v>
      </c>
      <c r="Y11" s="172">
        <f t="shared" si="7"/>
        <v>195.49616431576339</v>
      </c>
      <c r="Z11" s="133" t="e">
        <f t="shared" si="8"/>
        <v>#VALUE!</v>
      </c>
      <c r="AA11" s="102"/>
      <c r="AB11" s="102"/>
      <c r="AC11" s="102"/>
      <c r="AD11" s="102"/>
      <c r="AE11" s="102"/>
    </row>
    <row r="12" spans="1:31" ht="21.95" customHeight="1" x14ac:dyDescent="0.3">
      <c r="A12" s="103"/>
      <c r="B12" s="159">
        <v>3</v>
      </c>
      <c r="C12" s="160" t="s">
        <v>140</v>
      </c>
      <c r="D12" s="161" t="s">
        <v>133</v>
      </c>
      <c r="E12" s="173">
        <v>16.05</v>
      </c>
      <c r="F12" s="163">
        <v>6.6929999999999996</v>
      </c>
      <c r="G12" s="173">
        <v>15.05</v>
      </c>
      <c r="H12" s="163">
        <v>5.61</v>
      </c>
      <c r="I12" s="173">
        <v>17.75</v>
      </c>
      <c r="J12" s="163">
        <v>5.4210000000000003</v>
      </c>
      <c r="K12" s="173">
        <v>16</v>
      </c>
      <c r="L12" s="163">
        <v>6.5579999999999998</v>
      </c>
      <c r="M12" s="166">
        <f t="shared" si="0"/>
        <v>64.849999999999994</v>
      </c>
      <c r="N12" s="166">
        <f t="shared" si="1"/>
        <v>15.05</v>
      </c>
      <c r="O12" s="166">
        <f t="shared" si="2"/>
        <v>49.8</v>
      </c>
      <c r="P12" s="166">
        <f t="shared" si="3"/>
        <v>17.75</v>
      </c>
      <c r="Q12" s="167">
        <v>4</v>
      </c>
      <c r="R12" s="166">
        <f t="shared" si="4"/>
        <v>5.4210000000000003</v>
      </c>
      <c r="S12" s="177" t="s">
        <v>128</v>
      </c>
      <c r="T12" s="166" t="s">
        <v>126</v>
      </c>
      <c r="U12" s="166">
        <v>23.05</v>
      </c>
      <c r="V12" s="169">
        <v>5.5650000000000004</v>
      </c>
      <c r="W12" s="166">
        <f t="shared" si="5"/>
        <v>23.05</v>
      </c>
      <c r="X12" s="169">
        <f t="shared" si="6"/>
        <v>5.4210000000000003</v>
      </c>
      <c r="Y12" s="175">
        <f t="shared" si="7"/>
        <v>145.72957019000185</v>
      </c>
      <c r="Z12" s="133" t="e">
        <f t="shared" si="8"/>
        <v>#VALUE!</v>
      </c>
      <c r="AA12" s="102"/>
      <c r="AB12" s="102"/>
      <c r="AC12" s="102"/>
      <c r="AD12" s="102"/>
      <c r="AE12" s="102"/>
    </row>
    <row r="13" spans="1:31" ht="21.95" customHeight="1" x14ac:dyDescent="0.3">
      <c r="A13" s="103"/>
      <c r="B13" s="159">
        <v>4</v>
      </c>
      <c r="C13" s="160" t="s">
        <v>139</v>
      </c>
      <c r="D13" s="161" t="s">
        <v>133</v>
      </c>
      <c r="E13" s="173">
        <v>24.75</v>
      </c>
      <c r="F13" s="163">
        <v>5.2510000000000003</v>
      </c>
      <c r="G13" s="173">
        <v>20.75</v>
      </c>
      <c r="H13" s="163">
        <v>5.0650000000000004</v>
      </c>
      <c r="I13" s="173">
        <v>11.1</v>
      </c>
      <c r="J13" s="163">
        <v>7.1779999999999999</v>
      </c>
      <c r="K13" s="173">
        <v>18.05</v>
      </c>
      <c r="L13" s="163">
        <v>5.7960000000000003</v>
      </c>
      <c r="M13" s="166">
        <f t="shared" si="0"/>
        <v>74.650000000000006</v>
      </c>
      <c r="N13" s="166">
        <f t="shared" si="1"/>
        <v>11.1</v>
      </c>
      <c r="O13" s="166">
        <f t="shared" si="2"/>
        <v>63.550000000000004</v>
      </c>
      <c r="P13" s="166">
        <f t="shared" si="3"/>
        <v>24.75</v>
      </c>
      <c r="Q13" s="167">
        <v>3</v>
      </c>
      <c r="R13" s="166">
        <f t="shared" si="4"/>
        <v>5.0650000000000004</v>
      </c>
      <c r="S13" s="174"/>
      <c r="T13" s="166" t="s">
        <v>126</v>
      </c>
      <c r="U13" s="166">
        <v>18.55</v>
      </c>
      <c r="V13" s="169">
        <v>5.4210000000000003</v>
      </c>
      <c r="W13" s="166">
        <f t="shared" si="5"/>
        <v>24.75</v>
      </c>
      <c r="X13" s="169">
        <f t="shared" si="6"/>
        <v>5.0650000000000004</v>
      </c>
      <c r="Y13" s="175">
        <f t="shared" si="7"/>
        <v>155.97235932872655</v>
      </c>
      <c r="Z13" s="133" t="e">
        <f t="shared" si="8"/>
        <v>#VALUE!</v>
      </c>
      <c r="AA13" s="102"/>
      <c r="AB13" s="102"/>
      <c r="AC13" s="102"/>
      <c r="AD13" s="102"/>
      <c r="AE13" s="102"/>
    </row>
    <row r="14" spans="1:31" ht="6" customHeight="1" x14ac:dyDescent="0.3">
      <c r="A14" s="103"/>
      <c r="B14" s="159"/>
      <c r="C14" s="160"/>
      <c r="D14" s="161"/>
      <c r="E14" s="173"/>
      <c r="F14" s="163"/>
      <c r="G14" s="173"/>
      <c r="H14" s="163"/>
      <c r="I14" s="173"/>
      <c r="J14" s="163"/>
      <c r="K14" s="173"/>
      <c r="L14" s="163"/>
      <c r="M14" s="166"/>
      <c r="N14" s="166"/>
      <c r="O14" s="166"/>
      <c r="P14" s="166"/>
      <c r="Q14" s="167"/>
      <c r="R14" s="166"/>
      <c r="S14" s="177"/>
      <c r="T14" s="166"/>
      <c r="U14" s="166"/>
      <c r="V14" s="169"/>
      <c r="W14" s="166"/>
      <c r="X14" s="169"/>
      <c r="Y14" s="175"/>
      <c r="Z14" s="133"/>
      <c r="AA14" s="102"/>
      <c r="AB14" s="102"/>
      <c r="AC14" s="102"/>
      <c r="AD14" s="102"/>
      <c r="AE14" s="102"/>
    </row>
    <row r="15" spans="1:31" ht="21.95" customHeight="1" x14ac:dyDescent="0.3">
      <c r="A15" s="103"/>
      <c r="B15" s="188">
        <v>1</v>
      </c>
      <c r="C15" s="160" t="s">
        <v>136</v>
      </c>
      <c r="D15" s="161" t="s">
        <v>134</v>
      </c>
      <c r="E15" s="173">
        <v>36.950000000000003</v>
      </c>
      <c r="F15" s="165">
        <v>4.2329999999999997</v>
      </c>
      <c r="G15" s="162">
        <v>36.799999999999997</v>
      </c>
      <c r="H15" s="165">
        <v>4.4370000000000003</v>
      </c>
      <c r="I15" s="173">
        <v>33.6</v>
      </c>
      <c r="J15" s="163">
        <v>4.4809999999999999</v>
      </c>
      <c r="K15" s="162">
        <v>37.5</v>
      </c>
      <c r="L15" s="165">
        <v>4.4089999999999998</v>
      </c>
      <c r="M15" s="166">
        <f t="shared" si="0"/>
        <v>144.85</v>
      </c>
      <c r="N15" s="166">
        <f t="shared" si="1"/>
        <v>33.6</v>
      </c>
      <c r="O15" s="166">
        <f t="shared" si="2"/>
        <v>111.25</v>
      </c>
      <c r="P15" s="166">
        <f t="shared" si="3"/>
        <v>37.5</v>
      </c>
      <c r="Q15" s="189">
        <v>1</v>
      </c>
      <c r="R15" s="166">
        <f t="shared" si="4"/>
        <v>4.2329999999999997</v>
      </c>
      <c r="S15" s="168"/>
      <c r="T15" s="166" t="s">
        <v>126</v>
      </c>
      <c r="U15" s="166">
        <v>40.1</v>
      </c>
      <c r="V15" s="169">
        <v>3.9350000000000001</v>
      </c>
      <c r="W15" s="179">
        <f t="shared" si="5"/>
        <v>40.1</v>
      </c>
      <c r="X15" s="169">
        <f t="shared" si="6"/>
        <v>3.9350000000000001</v>
      </c>
      <c r="Y15" s="175">
        <f t="shared" si="7"/>
        <v>200.76238881829732</v>
      </c>
      <c r="Z15" s="133" t="e">
        <f t="shared" si="8"/>
        <v>#VALUE!</v>
      </c>
      <c r="AA15" s="102"/>
      <c r="AB15" s="102"/>
      <c r="AC15" s="102"/>
      <c r="AD15" s="102"/>
      <c r="AE15" s="102"/>
    </row>
    <row r="16" spans="1:31" ht="21.95" customHeight="1" x14ac:dyDescent="0.3">
      <c r="A16" s="103"/>
      <c r="B16" s="159">
        <v>2</v>
      </c>
      <c r="C16" s="160" t="s">
        <v>135</v>
      </c>
      <c r="D16" s="161" t="s">
        <v>134</v>
      </c>
      <c r="E16" s="178">
        <v>38.5</v>
      </c>
      <c r="F16" s="163">
        <v>4.3620000000000001</v>
      </c>
      <c r="G16" s="173">
        <v>32.6</v>
      </c>
      <c r="H16" s="163">
        <v>4.6719999999999997</v>
      </c>
      <c r="I16" s="162">
        <v>38.4</v>
      </c>
      <c r="J16" s="165">
        <v>4.194</v>
      </c>
      <c r="K16" s="173">
        <v>33.049999999999997</v>
      </c>
      <c r="L16" s="163">
        <v>4.6369999999999996</v>
      </c>
      <c r="M16" s="166">
        <f t="shared" si="0"/>
        <v>142.55000000000001</v>
      </c>
      <c r="N16" s="166">
        <f t="shared" si="1"/>
        <v>32.6</v>
      </c>
      <c r="O16" s="166">
        <f t="shared" si="2"/>
        <v>109.95000000000002</v>
      </c>
      <c r="P16" s="166">
        <f t="shared" si="3"/>
        <v>38.5</v>
      </c>
      <c r="Q16" s="167">
        <v>2</v>
      </c>
      <c r="R16" s="166">
        <f t="shared" si="4"/>
        <v>4.194</v>
      </c>
      <c r="S16" s="174"/>
      <c r="T16" s="166" t="s">
        <v>126</v>
      </c>
      <c r="U16" s="166">
        <v>39.950000000000003</v>
      </c>
      <c r="V16" s="169">
        <v>3.9209999999999998</v>
      </c>
      <c r="W16" s="166">
        <f t="shared" si="5"/>
        <v>39.950000000000003</v>
      </c>
      <c r="X16" s="180">
        <v>3.9209999999999998</v>
      </c>
      <c r="Y16" s="181">
        <f t="shared" si="7"/>
        <v>201.47921448610049</v>
      </c>
      <c r="Z16" s="133" t="e">
        <f t="shared" si="8"/>
        <v>#VALUE!</v>
      </c>
      <c r="AA16" s="102"/>
      <c r="AB16" s="102"/>
      <c r="AC16" s="102"/>
      <c r="AD16" s="102"/>
      <c r="AE16" s="102"/>
    </row>
    <row r="17" spans="1:31" ht="21.95" customHeight="1" x14ac:dyDescent="0.3">
      <c r="A17" s="103"/>
      <c r="B17" s="159">
        <v>3</v>
      </c>
      <c r="C17" s="160" t="s">
        <v>137</v>
      </c>
      <c r="D17" s="161" t="s">
        <v>134</v>
      </c>
      <c r="E17" s="173">
        <v>34.35</v>
      </c>
      <c r="F17" s="163">
        <v>4.524</v>
      </c>
      <c r="G17" s="173">
        <v>32.700000000000003</v>
      </c>
      <c r="H17" s="163">
        <v>4.9610000000000003</v>
      </c>
      <c r="I17" s="173">
        <v>35.450000000000003</v>
      </c>
      <c r="J17" s="163">
        <v>4.5529999999999999</v>
      </c>
      <c r="K17" s="173">
        <v>33.450000000000003</v>
      </c>
      <c r="L17" s="163">
        <v>4.8</v>
      </c>
      <c r="M17" s="166">
        <f t="shared" si="0"/>
        <v>135.95000000000002</v>
      </c>
      <c r="N17" s="166">
        <f t="shared" si="1"/>
        <v>32.700000000000003</v>
      </c>
      <c r="O17" s="166">
        <f t="shared" si="2"/>
        <v>103.25000000000001</v>
      </c>
      <c r="P17" s="166">
        <f t="shared" si="3"/>
        <v>35.450000000000003</v>
      </c>
      <c r="Q17" s="167">
        <v>3</v>
      </c>
      <c r="R17" s="166">
        <f t="shared" si="4"/>
        <v>4.524</v>
      </c>
      <c r="S17" s="176"/>
      <c r="T17" s="166" t="s">
        <v>126</v>
      </c>
      <c r="U17" s="166">
        <v>27.65</v>
      </c>
      <c r="V17" s="169">
        <v>5.0540000000000003</v>
      </c>
      <c r="W17" s="166">
        <f t="shared" si="5"/>
        <v>35.450000000000003</v>
      </c>
      <c r="X17" s="169">
        <f>MIN(R17,V17)</f>
        <v>4.524</v>
      </c>
      <c r="Y17" s="175">
        <f t="shared" si="7"/>
        <v>174.62422634836429</v>
      </c>
      <c r="Z17" s="133" t="e">
        <f t="shared" si="8"/>
        <v>#VALUE!</v>
      </c>
      <c r="AA17" s="102"/>
      <c r="AB17" s="102"/>
      <c r="AC17" s="102"/>
      <c r="AD17" s="102"/>
      <c r="AE17" s="102"/>
    </row>
    <row r="18" spans="1:31" ht="21.95" customHeight="1" x14ac:dyDescent="0.3">
      <c r="A18" s="103"/>
      <c r="B18" s="159">
        <v>4</v>
      </c>
      <c r="C18" s="160" t="s">
        <v>138</v>
      </c>
      <c r="D18" s="161" t="s">
        <v>134</v>
      </c>
      <c r="E18" s="173">
        <v>30.8</v>
      </c>
      <c r="F18" s="163">
        <v>5.0599999999999996</v>
      </c>
      <c r="G18" s="173">
        <v>30.3</v>
      </c>
      <c r="H18" s="163">
        <v>5.0289999999999999</v>
      </c>
      <c r="I18" s="173">
        <v>33.4</v>
      </c>
      <c r="J18" s="163">
        <v>4.6689999999999996</v>
      </c>
      <c r="K18" s="173">
        <v>22.5</v>
      </c>
      <c r="L18" s="163">
        <v>5.9020000000000001</v>
      </c>
      <c r="M18" s="166">
        <f t="shared" si="0"/>
        <v>117</v>
      </c>
      <c r="N18" s="166">
        <f t="shared" si="1"/>
        <v>22.5</v>
      </c>
      <c r="O18" s="166">
        <f t="shared" si="2"/>
        <v>94.5</v>
      </c>
      <c r="P18" s="166">
        <f t="shared" si="3"/>
        <v>33.4</v>
      </c>
      <c r="Q18" s="167">
        <v>4</v>
      </c>
      <c r="R18" s="166">
        <f t="shared" si="4"/>
        <v>4.6689999999999996</v>
      </c>
      <c r="S18" s="177" t="s">
        <v>128</v>
      </c>
      <c r="T18" s="166" t="s">
        <v>126</v>
      </c>
      <c r="U18" s="166">
        <v>24.5</v>
      </c>
      <c r="V18" s="169">
        <v>5.423</v>
      </c>
      <c r="W18" s="166">
        <f t="shared" si="5"/>
        <v>33.4</v>
      </c>
      <c r="X18" s="169">
        <f>MIN(R18,V18)</f>
        <v>4.6689999999999996</v>
      </c>
      <c r="Y18" s="175">
        <f t="shared" si="7"/>
        <v>169.20111372884986</v>
      </c>
      <c r="Z18" s="133" t="e">
        <f t="shared" si="8"/>
        <v>#VALUE!</v>
      </c>
      <c r="AA18" s="102"/>
      <c r="AB18" s="102"/>
      <c r="AC18" s="102"/>
      <c r="AD18" s="102"/>
      <c r="AE18" s="102"/>
    </row>
    <row r="19" spans="1:31" ht="9.75" customHeight="1" thickBot="1" x14ac:dyDescent="0.25">
      <c r="A19" s="103"/>
      <c r="B19" s="182"/>
      <c r="C19" s="183"/>
      <c r="D19" s="183"/>
      <c r="E19" s="184"/>
      <c r="F19" s="185"/>
      <c r="G19" s="184"/>
      <c r="H19" s="185"/>
      <c r="I19" s="184"/>
      <c r="J19" s="185"/>
      <c r="K19" s="184"/>
      <c r="L19" s="185"/>
      <c r="M19" s="183">
        <f t="shared" ref="M19:M35" si="9">SUM(E19,G19,I19,K19,)</f>
        <v>0</v>
      </c>
      <c r="N19" s="183">
        <f t="shared" ref="N19:N35" si="10">MIN(E19,G19,I19,K19)</f>
        <v>0</v>
      </c>
      <c r="O19" s="183"/>
      <c r="P19" s="183">
        <f t="shared" ref="P19" si="11">MAX(E19,G19,I19,K19)</f>
        <v>0</v>
      </c>
      <c r="Q19" s="183"/>
      <c r="R19" s="183"/>
      <c r="S19" s="183"/>
      <c r="T19" s="183"/>
      <c r="U19" s="187" t="s">
        <v>131</v>
      </c>
      <c r="V19" s="183"/>
      <c r="W19" s="183"/>
      <c r="X19" s="183"/>
      <c r="Y19" s="186"/>
      <c r="Z19" s="134"/>
      <c r="AA19" s="102"/>
      <c r="AB19" s="102"/>
      <c r="AC19" s="102"/>
      <c r="AD19" s="102"/>
      <c r="AE19" s="102"/>
    </row>
    <row r="20" spans="1:31" ht="21.95" customHeight="1" thickTop="1" x14ac:dyDescent="0.2">
      <c r="A20" s="102"/>
      <c r="B20" s="135"/>
      <c r="C20" s="135"/>
      <c r="D20" s="135"/>
      <c r="E20" s="136"/>
      <c r="F20" s="137"/>
      <c r="G20" s="136"/>
      <c r="H20" s="137"/>
      <c r="I20" s="136"/>
      <c r="J20" s="137"/>
      <c r="K20" s="136"/>
      <c r="L20" s="137"/>
      <c r="M20" s="135">
        <f t="shared" si="9"/>
        <v>0</v>
      </c>
      <c r="N20" s="135">
        <f t="shared" si="10"/>
        <v>0</v>
      </c>
      <c r="O20" s="135"/>
      <c r="P20" s="135"/>
      <c r="Q20" s="135"/>
      <c r="R20" s="135"/>
      <c r="S20" s="135"/>
      <c r="T20" s="135"/>
      <c r="U20" s="135"/>
      <c r="V20" s="135"/>
      <c r="W20" s="135"/>
      <c r="X20" s="135"/>
      <c r="Y20" s="135"/>
      <c r="Z20" s="128"/>
      <c r="AA20" s="102"/>
      <c r="AB20" s="102"/>
      <c r="AC20" s="102"/>
      <c r="AD20" s="102"/>
      <c r="AE20" s="102"/>
    </row>
    <row r="21" spans="1:31" ht="21.95" customHeight="1" x14ac:dyDescent="0.2">
      <c r="A21" s="102"/>
      <c r="B21" s="128"/>
      <c r="C21" s="128"/>
      <c r="D21" s="128"/>
      <c r="E21" s="129"/>
      <c r="F21" s="130"/>
      <c r="G21" s="129"/>
      <c r="H21" s="130"/>
      <c r="I21" s="129"/>
      <c r="J21" s="130"/>
      <c r="K21" s="129"/>
      <c r="L21" s="130"/>
      <c r="M21" s="128">
        <f t="shared" si="9"/>
        <v>0</v>
      </c>
      <c r="N21" s="128">
        <f t="shared" si="10"/>
        <v>0</v>
      </c>
      <c r="O21" s="128"/>
      <c r="P21" s="128"/>
      <c r="Q21" s="128"/>
      <c r="R21" s="128"/>
      <c r="S21" s="128"/>
      <c r="T21" s="128"/>
      <c r="U21" s="128"/>
      <c r="V21" s="128"/>
      <c r="W21" s="128"/>
      <c r="X21" s="128"/>
      <c r="Y21" s="128"/>
      <c r="Z21" s="128"/>
      <c r="AA21" s="102"/>
      <c r="AB21" s="102"/>
      <c r="AC21" s="102"/>
      <c r="AD21" s="102"/>
      <c r="AE21" s="102"/>
    </row>
    <row r="22" spans="1:31" ht="21.95" customHeight="1" x14ac:dyDescent="0.2">
      <c r="A22" s="102"/>
      <c r="B22" s="128"/>
      <c r="C22" s="128"/>
      <c r="D22" s="128"/>
      <c r="E22" s="129"/>
      <c r="F22" s="130"/>
      <c r="G22" s="129"/>
      <c r="H22" s="130"/>
      <c r="I22" s="129"/>
      <c r="J22" s="130"/>
      <c r="K22" s="129"/>
      <c r="L22" s="130"/>
      <c r="M22" s="128">
        <f t="shared" si="9"/>
        <v>0</v>
      </c>
      <c r="N22" s="128">
        <f t="shared" si="10"/>
        <v>0</v>
      </c>
      <c r="O22" s="128"/>
      <c r="P22" s="128"/>
      <c r="Q22" s="128"/>
      <c r="R22" s="128"/>
      <c r="S22" s="128"/>
      <c r="T22" s="128"/>
      <c r="U22" s="128"/>
      <c r="V22" s="128"/>
      <c r="W22" s="128"/>
      <c r="X22" s="128"/>
      <c r="Y22" s="128"/>
      <c r="Z22" s="128"/>
      <c r="AA22" s="102"/>
      <c r="AB22" s="102"/>
      <c r="AC22" s="102"/>
      <c r="AD22" s="102"/>
      <c r="AE22" s="102"/>
    </row>
    <row r="23" spans="1:31" ht="21.95" customHeight="1" x14ac:dyDescent="0.2">
      <c r="A23" s="102"/>
      <c r="B23" s="128"/>
      <c r="C23" s="128"/>
      <c r="D23" s="128"/>
      <c r="E23" s="129"/>
      <c r="F23" s="130"/>
      <c r="G23" s="129"/>
      <c r="H23" s="130"/>
      <c r="I23" s="129"/>
      <c r="J23" s="130"/>
      <c r="K23" s="129"/>
      <c r="L23" s="130"/>
      <c r="M23" s="128">
        <f t="shared" si="9"/>
        <v>0</v>
      </c>
      <c r="N23" s="128">
        <f t="shared" si="10"/>
        <v>0</v>
      </c>
      <c r="O23" s="128"/>
      <c r="P23" s="128"/>
      <c r="Q23" s="128"/>
      <c r="R23" s="128"/>
      <c r="S23" s="128"/>
      <c r="T23" s="128"/>
      <c r="U23" s="128"/>
      <c r="V23" s="128"/>
      <c r="W23" s="128"/>
      <c r="X23" s="128"/>
      <c r="Y23" s="128"/>
      <c r="Z23" s="128"/>
      <c r="AA23" s="102"/>
      <c r="AB23" s="102"/>
      <c r="AC23" s="102"/>
      <c r="AD23" s="102"/>
      <c r="AE23" s="102"/>
    </row>
    <row r="24" spans="1:31" ht="21.95" customHeight="1" x14ac:dyDescent="0.2">
      <c r="A24" s="102"/>
      <c r="B24" s="128"/>
      <c r="C24" s="128"/>
      <c r="D24" s="128"/>
      <c r="E24" s="129"/>
      <c r="F24" s="130"/>
      <c r="G24" s="129"/>
      <c r="H24" s="130"/>
      <c r="I24" s="129"/>
      <c r="J24" s="130"/>
      <c r="K24" s="129"/>
      <c r="L24" s="130"/>
      <c r="M24" s="128">
        <f t="shared" si="9"/>
        <v>0</v>
      </c>
      <c r="N24" s="128">
        <f t="shared" si="10"/>
        <v>0</v>
      </c>
      <c r="O24" s="128"/>
      <c r="P24" s="128"/>
      <c r="Q24" s="128"/>
      <c r="R24" s="128"/>
      <c r="S24" s="128"/>
      <c r="T24" s="128"/>
      <c r="U24" s="128"/>
      <c r="V24" s="128"/>
      <c r="W24" s="128"/>
      <c r="X24" s="128"/>
      <c r="Y24" s="128"/>
      <c r="Z24" s="128"/>
      <c r="AA24" s="102"/>
      <c r="AB24" s="102"/>
      <c r="AC24" s="102"/>
      <c r="AD24" s="102"/>
      <c r="AE24" s="102"/>
    </row>
    <row r="25" spans="1:31" ht="21.95" customHeight="1" x14ac:dyDescent="0.2">
      <c r="A25" s="102"/>
      <c r="B25" s="128"/>
      <c r="C25" s="128"/>
      <c r="D25" s="128"/>
      <c r="E25" s="129"/>
      <c r="F25" s="130"/>
      <c r="G25" s="129"/>
      <c r="H25" s="130"/>
      <c r="I25" s="129"/>
      <c r="J25" s="130"/>
      <c r="K25" s="129"/>
      <c r="L25" s="130"/>
      <c r="M25" s="128">
        <f t="shared" si="9"/>
        <v>0</v>
      </c>
      <c r="N25" s="128">
        <f t="shared" si="10"/>
        <v>0</v>
      </c>
      <c r="O25" s="128"/>
      <c r="P25" s="128"/>
      <c r="Q25" s="128"/>
      <c r="R25" s="128"/>
      <c r="S25" s="128"/>
      <c r="T25" s="128"/>
      <c r="U25" s="128"/>
      <c r="V25" s="128"/>
      <c r="W25" s="128"/>
      <c r="X25" s="128"/>
      <c r="Y25" s="128"/>
      <c r="Z25" s="128"/>
      <c r="AA25" s="102"/>
      <c r="AB25" s="102"/>
      <c r="AC25" s="102"/>
      <c r="AD25" s="102"/>
      <c r="AE25" s="102"/>
    </row>
    <row r="26" spans="1:31" ht="21.95" customHeight="1" x14ac:dyDescent="0.2">
      <c r="A26" s="102"/>
      <c r="B26" s="128"/>
      <c r="C26" s="128"/>
      <c r="D26" s="128"/>
      <c r="E26" s="129"/>
      <c r="F26" s="130"/>
      <c r="G26" s="129"/>
      <c r="H26" s="130"/>
      <c r="I26" s="129"/>
      <c r="J26" s="130"/>
      <c r="K26" s="129"/>
      <c r="L26" s="130"/>
      <c r="M26" s="128">
        <f t="shared" si="9"/>
        <v>0</v>
      </c>
      <c r="N26" s="128">
        <f t="shared" si="10"/>
        <v>0</v>
      </c>
      <c r="O26" s="128"/>
      <c r="P26" s="128"/>
      <c r="Q26" s="128"/>
      <c r="R26" s="128"/>
      <c r="S26" s="128"/>
      <c r="T26" s="128"/>
      <c r="U26" s="128"/>
      <c r="V26" s="128"/>
      <c r="W26" s="128"/>
      <c r="X26" s="128"/>
      <c r="Y26" s="128"/>
      <c r="Z26" s="128"/>
      <c r="AA26" s="102"/>
      <c r="AB26" s="102"/>
      <c r="AC26" s="102"/>
      <c r="AD26" s="102"/>
      <c r="AE26" s="102"/>
    </row>
    <row r="27" spans="1:31" ht="21.95" customHeight="1" x14ac:dyDescent="0.2">
      <c r="A27" s="102"/>
      <c r="B27" s="128"/>
      <c r="C27" s="128"/>
      <c r="D27" s="128"/>
      <c r="E27" s="129"/>
      <c r="F27" s="130"/>
      <c r="G27" s="129"/>
      <c r="H27" s="130"/>
      <c r="I27" s="129"/>
      <c r="J27" s="130"/>
      <c r="K27" s="129"/>
      <c r="L27" s="130"/>
      <c r="M27" s="128">
        <f t="shared" si="9"/>
        <v>0</v>
      </c>
      <c r="N27" s="128">
        <f t="shared" si="10"/>
        <v>0</v>
      </c>
      <c r="O27" s="128"/>
      <c r="P27" s="128"/>
      <c r="Q27" s="128"/>
      <c r="R27" s="128"/>
      <c r="S27" s="128"/>
      <c r="T27" s="128"/>
      <c r="U27" s="128"/>
      <c r="V27" s="128"/>
      <c r="W27" s="128"/>
      <c r="X27" s="128"/>
      <c r="Y27" s="128"/>
      <c r="Z27" s="128"/>
      <c r="AA27" s="102"/>
      <c r="AB27" s="102"/>
      <c r="AC27" s="102"/>
      <c r="AD27" s="102"/>
      <c r="AE27" s="102"/>
    </row>
    <row r="28" spans="1:31" ht="21.95" customHeight="1" x14ac:dyDescent="0.2">
      <c r="A28" s="102"/>
      <c r="B28" s="128"/>
      <c r="C28" s="128"/>
      <c r="D28" s="128"/>
      <c r="E28" s="129"/>
      <c r="F28" s="130"/>
      <c r="G28" s="129"/>
      <c r="H28" s="130"/>
      <c r="I28" s="129"/>
      <c r="J28" s="130"/>
      <c r="K28" s="129"/>
      <c r="L28" s="130"/>
      <c r="M28" s="128">
        <f t="shared" si="9"/>
        <v>0</v>
      </c>
      <c r="N28" s="128">
        <f t="shared" si="10"/>
        <v>0</v>
      </c>
      <c r="O28" s="128"/>
      <c r="P28" s="128"/>
      <c r="Q28" s="128"/>
      <c r="R28" s="128"/>
      <c r="S28" s="128"/>
      <c r="T28" s="128"/>
      <c r="U28" s="128"/>
      <c r="V28" s="128"/>
      <c r="W28" s="128"/>
      <c r="X28" s="128"/>
      <c r="Y28" s="128"/>
      <c r="Z28" s="128"/>
      <c r="AA28" s="102"/>
      <c r="AB28" s="102"/>
      <c r="AC28" s="102"/>
      <c r="AD28" s="102"/>
      <c r="AE28" s="102"/>
    </row>
    <row r="29" spans="1:31" ht="21.95" customHeight="1" x14ac:dyDescent="0.2">
      <c r="A29" s="102"/>
      <c r="B29" s="128"/>
      <c r="C29" s="128"/>
      <c r="D29" s="128"/>
      <c r="E29" s="129"/>
      <c r="F29" s="130"/>
      <c r="G29" s="129"/>
      <c r="H29" s="130"/>
      <c r="I29" s="129"/>
      <c r="J29" s="130"/>
      <c r="K29" s="129"/>
      <c r="L29" s="130"/>
      <c r="M29" s="128">
        <f t="shared" si="9"/>
        <v>0</v>
      </c>
      <c r="N29" s="128">
        <f t="shared" si="10"/>
        <v>0</v>
      </c>
      <c r="O29" s="128"/>
      <c r="P29" s="128"/>
      <c r="Q29" s="128"/>
      <c r="R29" s="128"/>
      <c r="S29" s="128"/>
      <c r="T29" s="128"/>
      <c r="U29" s="128"/>
      <c r="V29" s="128"/>
      <c r="W29" s="128"/>
      <c r="X29" s="128"/>
      <c r="Y29" s="128"/>
      <c r="Z29" s="128"/>
      <c r="AA29" s="102"/>
      <c r="AB29" s="102"/>
      <c r="AC29" s="102"/>
      <c r="AD29" s="102"/>
      <c r="AE29" s="102"/>
    </row>
    <row r="30" spans="1:31" ht="21.95" customHeight="1" x14ac:dyDescent="0.2">
      <c r="A30" s="102"/>
      <c r="B30" s="128"/>
      <c r="C30" s="128"/>
      <c r="D30" s="128"/>
      <c r="E30" s="129"/>
      <c r="F30" s="130"/>
      <c r="G30" s="129"/>
      <c r="H30" s="130"/>
      <c r="I30" s="129"/>
      <c r="J30" s="130"/>
      <c r="K30" s="129"/>
      <c r="L30" s="130"/>
      <c r="M30" s="128">
        <f t="shared" si="9"/>
        <v>0</v>
      </c>
      <c r="N30" s="128">
        <f t="shared" si="10"/>
        <v>0</v>
      </c>
      <c r="O30" s="128"/>
      <c r="P30" s="128"/>
      <c r="Q30" s="128"/>
      <c r="R30" s="128"/>
      <c r="S30" s="128"/>
      <c r="T30" s="128"/>
      <c r="U30" s="128"/>
      <c r="V30" s="128"/>
      <c r="W30" s="128"/>
      <c r="X30" s="128"/>
      <c r="Y30" s="128"/>
      <c r="Z30" s="128"/>
      <c r="AA30" s="102"/>
      <c r="AB30" s="102"/>
      <c r="AC30" s="102"/>
      <c r="AD30" s="102"/>
      <c r="AE30" s="102"/>
    </row>
    <row r="31" spans="1:31" ht="21.95" customHeight="1" x14ac:dyDescent="0.2">
      <c r="A31" s="102"/>
      <c r="B31" s="128"/>
      <c r="C31" s="128"/>
      <c r="D31" s="128"/>
      <c r="E31" s="129"/>
      <c r="F31" s="130"/>
      <c r="G31" s="129"/>
      <c r="H31" s="130"/>
      <c r="I31" s="129"/>
      <c r="J31" s="130"/>
      <c r="K31" s="129"/>
      <c r="L31" s="130"/>
      <c r="M31" s="128">
        <f t="shared" si="9"/>
        <v>0</v>
      </c>
      <c r="N31" s="128">
        <f t="shared" si="10"/>
        <v>0</v>
      </c>
      <c r="O31" s="128"/>
      <c r="P31" s="128"/>
      <c r="Q31" s="128"/>
      <c r="R31" s="128"/>
      <c r="S31" s="128"/>
      <c r="T31" s="128"/>
      <c r="U31" s="128"/>
      <c r="V31" s="128"/>
      <c r="W31" s="128"/>
      <c r="X31" s="128"/>
      <c r="Y31" s="128"/>
      <c r="Z31" s="128"/>
      <c r="AA31" s="102"/>
      <c r="AB31" s="102"/>
      <c r="AC31" s="102"/>
      <c r="AD31" s="102"/>
      <c r="AE31" s="102"/>
    </row>
    <row r="32" spans="1:31" ht="21.95" customHeight="1" x14ac:dyDescent="0.2">
      <c r="A32" s="102"/>
      <c r="B32" s="128"/>
      <c r="C32" s="128"/>
      <c r="D32" s="128"/>
      <c r="E32" s="129"/>
      <c r="F32" s="130"/>
      <c r="G32" s="129"/>
      <c r="H32" s="130"/>
      <c r="I32" s="129"/>
      <c r="J32" s="130"/>
      <c r="K32" s="129"/>
      <c r="L32" s="130"/>
      <c r="M32" s="128">
        <f t="shared" si="9"/>
        <v>0</v>
      </c>
      <c r="N32" s="128">
        <f t="shared" si="10"/>
        <v>0</v>
      </c>
      <c r="O32" s="128"/>
      <c r="P32" s="128"/>
      <c r="Q32" s="128"/>
      <c r="R32" s="128"/>
      <c r="S32" s="128"/>
      <c r="T32" s="128"/>
      <c r="U32" s="128"/>
      <c r="V32" s="128"/>
      <c r="W32" s="128"/>
      <c r="X32" s="128"/>
      <c r="Y32" s="128"/>
      <c r="Z32" s="128"/>
      <c r="AA32" s="102"/>
      <c r="AB32" s="102"/>
      <c r="AC32" s="102"/>
      <c r="AD32" s="102"/>
      <c r="AE32" s="102"/>
    </row>
    <row r="33" spans="1:31" ht="21.95" customHeight="1" x14ac:dyDescent="0.2">
      <c r="A33" s="102"/>
      <c r="B33" s="128"/>
      <c r="C33" s="128"/>
      <c r="D33" s="128"/>
      <c r="E33" s="129"/>
      <c r="F33" s="130"/>
      <c r="G33" s="129"/>
      <c r="H33" s="130"/>
      <c r="I33" s="129"/>
      <c r="J33" s="130"/>
      <c r="K33" s="129"/>
      <c r="L33" s="130"/>
      <c r="M33" s="128">
        <f t="shared" si="9"/>
        <v>0</v>
      </c>
      <c r="N33" s="128">
        <f t="shared" si="10"/>
        <v>0</v>
      </c>
      <c r="O33" s="128"/>
      <c r="P33" s="128"/>
      <c r="Q33" s="128"/>
      <c r="R33" s="128"/>
      <c r="S33" s="128"/>
      <c r="T33" s="128"/>
      <c r="U33" s="128"/>
      <c r="V33" s="128"/>
      <c r="W33" s="128"/>
      <c r="X33" s="128"/>
      <c r="Y33" s="128"/>
      <c r="Z33" s="128"/>
      <c r="AA33" s="102"/>
      <c r="AB33" s="102"/>
      <c r="AC33" s="102"/>
      <c r="AD33" s="102"/>
      <c r="AE33" s="102"/>
    </row>
    <row r="34" spans="1:31" ht="21.95" customHeight="1" x14ac:dyDescent="0.2">
      <c r="A34" s="102"/>
      <c r="B34" s="128"/>
      <c r="C34" s="128"/>
      <c r="D34" s="128"/>
      <c r="E34" s="129"/>
      <c r="F34" s="130"/>
      <c r="G34" s="129"/>
      <c r="H34" s="130"/>
      <c r="I34" s="129"/>
      <c r="J34" s="130"/>
      <c r="K34" s="129"/>
      <c r="L34" s="130"/>
      <c r="M34" s="128">
        <f t="shared" si="9"/>
        <v>0</v>
      </c>
      <c r="N34" s="128">
        <f t="shared" si="10"/>
        <v>0</v>
      </c>
      <c r="O34" s="128"/>
      <c r="P34" s="128"/>
      <c r="Q34" s="128"/>
      <c r="R34" s="128"/>
      <c r="S34" s="128"/>
      <c r="T34" s="128"/>
      <c r="U34" s="128"/>
      <c r="V34" s="128"/>
      <c r="W34" s="128"/>
      <c r="X34" s="128"/>
      <c r="Y34" s="128"/>
      <c r="Z34" s="128"/>
      <c r="AA34" s="102"/>
      <c r="AB34" s="102"/>
      <c r="AC34" s="102"/>
      <c r="AD34" s="102"/>
      <c r="AE34" s="102"/>
    </row>
    <row r="35" spans="1:31" ht="21.95" customHeight="1" x14ac:dyDescent="0.2">
      <c r="A35" s="102"/>
      <c r="B35" s="128"/>
      <c r="C35" s="128"/>
      <c r="D35" s="128"/>
      <c r="E35" s="129"/>
      <c r="F35" s="130"/>
      <c r="G35" s="129"/>
      <c r="H35" s="130"/>
      <c r="I35" s="129"/>
      <c r="J35" s="130"/>
      <c r="K35" s="129"/>
      <c r="L35" s="130"/>
      <c r="M35" s="128">
        <f t="shared" si="9"/>
        <v>0</v>
      </c>
      <c r="N35" s="128">
        <f t="shared" si="10"/>
        <v>0</v>
      </c>
      <c r="O35" s="128"/>
      <c r="P35" s="128"/>
      <c r="Q35" s="128"/>
      <c r="R35" s="128"/>
      <c r="S35" s="128"/>
      <c r="T35" s="128"/>
      <c r="U35" s="128"/>
      <c r="V35" s="128"/>
      <c r="W35" s="128"/>
      <c r="X35" s="128"/>
      <c r="Y35" s="128"/>
      <c r="Z35" s="128"/>
      <c r="AA35" s="102"/>
      <c r="AB35" s="102"/>
      <c r="AC35" s="102"/>
      <c r="AD35" s="102"/>
      <c r="AE35" s="102"/>
    </row>
    <row r="36" spans="1:31" ht="15.75" customHeight="1" x14ac:dyDescent="0.2">
      <c r="A36" s="102"/>
      <c r="B36" s="128"/>
      <c r="C36" s="128"/>
      <c r="D36" s="128"/>
      <c r="E36" s="129"/>
      <c r="F36" s="130"/>
      <c r="G36" s="129"/>
      <c r="H36" s="130"/>
      <c r="I36" s="129"/>
      <c r="J36" s="130"/>
      <c r="K36" s="129"/>
      <c r="L36" s="130"/>
      <c r="M36" s="128"/>
      <c r="N36" s="128"/>
      <c r="O36" s="128"/>
      <c r="P36" s="128"/>
      <c r="Q36" s="128"/>
      <c r="R36" s="128"/>
      <c r="S36" s="128"/>
      <c r="T36" s="128"/>
      <c r="U36" s="128"/>
      <c r="V36" s="128"/>
      <c r="W36" s="128"/>
      <c r="X36" s="128"/>
      <c r="Y36" s="128"/>
      <c r="Z36" s="128"/>
      <c r="AA36" s="102"/>
      <c r="AB36" s="102"/>
      <c r="AC36" s="102"/>
      <c r="AD36" s="102"/>
      <c r="AE36" s="102"/>
    </row>
    <row r="37" spans="1:31" ht="15.75" customHeight="1" x14ac:dyDescent="0.2">
      <c r="A37" s="102"/>
      <c r="B37" s="128"/>
      <c r="C37" s="128"/>
      <c r="D37" s="128"/>
      <c r="E37" s="129"/>
      <c r="F37" s="130"/>
      <c r="G37" s="129"/>
      <c r="H37" s="130"/>
      <c r="I37" s="129"/>
      <c r="J37" s="130"/>
      <c r="K37" s="129"/>
      <c r="L37" s="130"/>
      <c r="M37" s="128"/>
      <c r="N37" s="128"/>
      <c r="O37" s="128"/>
      <c r="P37" s="128"/>
      <c r="Q37" s="128"/>
      <c r="R37" s="128"/>
      <c r="S37" s="128"/>
      <c r="T37" s="128"/>
      <c r="U37" s="128"/>
      <c r="V37" s="128"/>
      <c r="W37" s="128"/>
      <c r="X37" s="128"/>
      <c r="Y37" s="128"/>
      <c r="Z37" s="128"/>
      <c r="AA37" s="102"/>
      <c r="AB37" s="102"/>
      <c r="AC37" s="102"/>
      <c r="AD37" s="102"/>
      <c r="AE37" s="102"/>
    </row>
    <row r="38" spans="1:31" ht="15.75" customHeight="1" x14ac:dyDescent="0.2">
      <c r="A38" s="102"/>
      <c r="B38" s="128"/>
      <c r="C38" s="128"/>
      <c r="D38" s="128"/>
      <c r="E38" s="129"/>
      <c r="F38" s="130"/>
      <c r="G38" s="129"/>
      <c r="H38" s="130"/>
      <c r="I38" s="129"/>
      <c r="J38" s="130"/>
      <c r="K38" s="129"/>
      <c r="L38" s="130"/>
      <c r="M38" s="128"/>
      <c r="N38" s="128"/>
      <c r="O38" s="128"/>
      <c r="P38" s="128"/>
      <c r="Q38" s="128"/>
      <c r="R38" s="128"/>
      <c r="S38" s="128"/>
      <c r="T38" s="128"/>
      <c r="U38" s="128"/>
      <c r="V38" s="128"/>
      <c r="W38" s="128"/>
      <c r="X38" s="128"/>
      <c r="Y38" s="128"/>
      <c r="Z38" s="128"/>
      <c r="AA38" s="102"/>
      <c r="AB38" s="102"/>
      <c r="AC38" s="102"/>
      <c r="AD38" s="102"/>
      <c r="AE38" s="102"/>
    </row>
    <row r="39" spans="1:31" ht="15.75" customHeight="1" x14ac:dyDescent="0.2">
      <c r="A39" s="102"/>
      <c r="B39" s="128"/>
      <c r="C39" s="128"/>
      <c r="D39" s="128"/>
      <c r="E39" s="129"/>
      <c r="F39" s="130"/>
      <c r="G39" s="129"/>
      <c r="H39" s="130"/>
      <c r="I39" s="129"/>
      <c r="J39" s="130"/>
      <c r="K39" s="129"/>
      <c r="L39" s="130"/>
      <c r="M39" s="128"/>
      <c r="N39" s="128"/>
      <c r="O39" s="128"/>
      <c r="P39" s="128"/>
      <c r="Q39" s="128"/>
      <c r="R39" s="128"/>
      <c r="S39" s="128"/>
      <c r="T39" s="128"/>
      <c r="U39" s="128"/>
      <c r="V39" s="128"/>
      <c r="W39" s="128"/>
      <c r="X39" s="128"/>
      <c r="Y39" s="128"/>
      <c r="Z39" s="128"/>
      <c r="AA39" s="102"/>
      <c r="AB39" s="102"/>
      <c r="AC39" s="102"/>
      <c r="AD39" s="102"/>
      <c r="AE39" s="102"/>
    </row>
    <row r="40" spans="1:31" ht="15.75" customHeight="1" x14ac:dyDescent="0.2">
      <c r="A40" s="102"/>
      <c r="B40" s="128"/>
      <c r="C40" s="128"/>
      <c r="D40" s="128"/>
      <c r="E40" s="129"/>
      <c r="F40" s="130"/>
      <c r="G40" s="129"/>
      <c r="H40" s="130"/>
      <c r="I40" s="129"/>
      <c r="J40" s="130"/>
      <c r="K40" s="129"/>
      <c r="L40" s="130"/>
      <c r="M40" s="128"/>
      <c r="N40" s="128"/>
      <c r="O40" s="128"/>
      <c r="P40" s="128"/>
      <c r="Q40" s="128"/>
      <c r="R40" s="128"/>
      <c r="S40" s="128"/>
      <c r="T40" s="128"/>
      <c r="U40" s="128"/>
      <c r="V40" s="128"/>
      <c r="W40" s="128"/>
      <c r="X40" s="128"/>
      <c r="Y40" s="128"/>
      <c r="Z40" s="128"/>
      <c r="AA40" s="102"/>
      <c r="AB40" s="102"/>
      <c r="AC40" s="102"/>
      <c r="AD40" s="102"/>
      <c r="AE40" s="102"/>
    </row>
    <row r="41" spans="1:31" ht="15.75" customHeight="1" x14ac:dyDescent="0.2">
      <c r="A41" s="102"/>
      <c r="B41" s="128"/>
      <c r="C41" s="128"/>
      <c r="D41" s="128"/>
      <c r="E41" s="129"/>
      <c r="F41" s="130"/>
      <c r="G41" s="129"/>
      <c r="H41" s="130"/>
      <c r="I41" s="129"/>
      <c r="J41" s="130"/>
      <c r="K41" s="129"/>
      <c r="L41" s="130"/>
      <c r="M41" s="128"/>
      <c r="N41" s="128"/>
      <c r="O41" s="128"/>
      <c r="P41" s="128"/>
      <c r="Q41" s="128"/>
      <c r="R41" s="128"/>
      <c r="S41" s="128"/>
      <c r="T41" s="128"/>
      <c r="U41" s="128"/>
      <c r="V41" s="128"/>
      <c r="W41" s="128"/>
      <c r="X41" s="128"/>
      <c r="Y41" s="128"/>
      <c r="Z41" s="128"/>
      <c r="AA41" s="102"/>
      <c r="AB41" s="102"/>
      <c r="AC41" s="102"/>
      <c r="AD41" s="102"/>
      <c r="AE41" s="102"/>
    </row>
    <row r="42" spans="1:31" ht="15.75" customHeight="1" x14ac:dyDescent="0.2">
      <c r="A42" s="102"/>
      <c r="B42" s="128"/>
      <c r="C42" s="128"/>
      <c r="D42" s="128"/>
      <c r="E42" s="129"/>
      <c r="F42" s="130"/>
      <c r="G42" s="129"/>
      <c r="H42" s="130"/>
      <c r="I42" s="129"/>
      <c r="J42" s="130"/>
      <c r="K42" s="129"/>
      <c r="L42" s="130"/>
      <c r="M42" s="128"/>
      <c r="N42" s="128"/>
      <c r="O42" s="128"/>
      <c r="P42" s="128"/>
      <c r="Q42" s="128"/>
      <c r="R42" s="128"/>
      <c r="S42" s="128"/>
      <c r="T42" s="128"/>
      <c r="U42" s="128"/>
      <c r="V42" s="128"/>
      <c r="W42" s="128"/>
      <c r="X42" s="128"/>
      <c r="Y42" s="128"/>
      <c r="Z42" s="128"/>
      <c r="AA42" s="102"/>
      <c r="AB42" s="102"/>
      <c r="AC42" s="102"/>
      <c r="AD42" s="102"/>
      <c r="AE42" s="102"/>
    </row>
    <row r="43" spans="1:31" ht="15.75" customHeight="1" x14ac:dyDescent="0.2">
      <c r="B43"/>
      <c r="C43"/>
      <c r="D43"/>
      <c r="E43" s="11"/>
      <c r="F43" s="80"/>
      <c r="G43" s="11"/>
      <c r="H43" s="80"/>
      <c r="I43" s="11"/>
      <c r="J43" s="80"/>
      <c r="K43" s="11"/>
      <c r="L43" s="80"/>
      <c r="M43"/>
      <c r="N43"/>
      <c r="O43"/>
      <c r="P43"/>
      <c r="Q43"/>
      <c r="R43"/>
      <c r="S43"/>
      <c r="T43"/>
      <c r="U43"/>
      <c r="V43"/>
      <c r="W43"/>
      <c r="X43"/>
      <c r="Y43"/>
      <c r="Z43"/>
    </row>
    <row r="44" spans="1:31" ht="15.75" customHeight="1" x14ac:dyDescent="0.2">
      <c r="B44"/>
      <c r="C44"/>
      <c r="D44"/>
      <c r="E44" s="11"/>
      <c r="F44" s="80"/>
      <c r="G44" s="11"/>
      <c r="H44" s="80"/>
      <c r="I44" s="11"/>
      <c r="J44" s="80"/>
      <c r="K44" s="11"/>
      <c r="L44" s="80"/>
      <c r="M44"/>
      <c r="N44"/>
      <c r="O44"/>
      <c r="P44"/>
      <c r="Q44"/>
      <c r="R44"/>
      <c r="S44"/>
      <c r="T44"/>
      <c r="U44"/>
      <c r="V44"/>
      <c r="W44"/>
      <c r="X44"/>
      <c r="Y44"/>
      <c r="Z44"/>
    </row>
    <row r="45" spans="1:31" ht="15.75" customHeight="1" x14ac:dyDescent="0.2">
      <c r="B45"/>
      <c r="C45"/>
      <c r="D45"/>
      <c r="E45" s="11"/>
      <c r="F45" s="80"/>
      <c r="G45" s="11"/>
      <c r="H45" s="80"/>
      <c r="I45" s="11"/>
      <c r="J45" s="80"/>
      <c r="K45" s="11"/>
      <c r="L45" s="80"/>
      <c r="M45"/>
      <c r="N45"/>
      <c r="O45"/>
      <c r="P45"/>
      <c r="Q45"/>
      <c r="R45"/>
      <c r="S45"/>
      <c r="T45"/>
      <c r="U45"/>
      <c r="V45"/>
      <c r="W45"/>
      <c r="X45"/>
      <c r="Y45"/>
      <c r="Z45"/>
    </row>
    <row r="46" spans="1:31" ht="15.75" customHeight="1" x14ac:dyDescent="0.2">
      <c r="B46"/>
      <c r="C46"/>
      <c r="D46"/>
      <c r="E46" s="11"/>
      <c r="F46" s="80"/>
      <c r="G46" s="11"/>
      <c r="H46" s="80"/>
      <c r="I46" s="11"/>
      <c r="J46" s="80"/>
      <c r="K46" s="11"/>
      <c r="L46" s="80"/>
      <c r="M46"/>
      <c r="N46"/>
      <c r="O46"/>
      <c r="P46"/>
      <c r="Q46"/>
      <c r="R46"/>
      <c r="S46"/>
      <c r="T46"/>
      <c r="U46"/>
      <c r="V46"/>
      <c r="W46"/>
      <c r="X46"/>
      <c r="Y46"/>
      <c r="Z46"/>
    </row>
    <row r="47" spans="1:31" ht="15.75" customHeight="1" x14ac:dyDescent="0.2">
      <c r="B47"/>
      <c r="C47"/>
      <c r="D47"/>
      <c r="E47" s="11"/>
      <c r="F47" s="80"/>
      <c r="G47" s="11"/>
      <c r="H47" s="80"/>
      <c r="I47" s="11"/>
      <c r="J47" s="80"/>
      <c r="K47" s="11"/>
      <c r="L47" s="80"/>
      <c r="M47"/>
      <c r="N47"/>
      <c r="O47"/>
      <c r="P47"/>
      <c r="Q47"/>
      <c r="R47"/>
      <c r="S47"/>
      <c r="T47"/>
      <c r="U47"/>
      <c r="V47"/>
      <c r="W47"/>
      <c r="X47"/>
      <c r="Y47"/>
      <c r="Z47"/>
    </row>
    <row r="48" spans="1:31" ht="15.75" customHeight="1" x14ac:dyDescent="0.2">
      <c r="B48"/>
      <c r="C48"/>
      <c r="D48"/>
      <c r="E48" s="11"/>
      <c r="F48" s="80"/>
      <c r="G48" s="11"/>
      <c r="H48" s="80"/>
      <c r="I48" s="11"/>
      <c r="J48" s="80"/>
      <c r="K48" s="11"/>
      <c r="L48" s="80"/>
      <c r="M48"/>
      <c r="N48"/>
      <c r="O48"/>
      <c r="P48"/>
      <c r="Q48"/>
      <c r="R48"/>
      <c r="S48"/>
      <c r="T48"/>
      <c r="U48"/>
      <c r="V48"/>
      <c r="W48"/>
      <c r="X48"/>
      <c r="Y48"/>
      <c r="Z48"/>
    </row>
    <row r="49" spans="2:26" ht="15.75" customHeight="1" x14ac:dyDescent="0.2">
      <c r="B49"/>
      <c r="C49"/>
      <c r="D49"/>
      <c r="E49" s="11"/>
      <c r="F49" s="80"/>
      <c r="G49" s="11"/>
      <c r="H49" s="80"/>
      <c r="I49" s="11"/>
      <c r="J49" s="80"/>
      <c r="K49" s="11"/>
      <c r="L49" s="80"/>
      <c r="M49"/>
      <c r="N49"/>
      <c r="O49"/>
      <c r="P49"/>
      <c r="Q49"/>
      <c r="R49"/>
      <c r="S49"/>
      <c r="T49"/>
      <c r="U49"/>
      <c r="V49"/>
      <c r="W49"/>
      <c r="X49"/>
      <c r="Y49"/>
      <c r="Z49"/>
    </row>
    <row r="50" spans="2:26" ht="15.75" customHeight="1" x14ac:dyDescent="0.2">
      <c r="B50"/>
      <c r="C50"/>
      <c r="D50"/>
      <c r="E50" s="11"/>
      <c r="F50" s="80"/>
      <c r="G50" s="11"/>
      <c r="H50" s="80"/>
      <c r="I50" s="11"/>
      <c r="J50" s="80"/>
      <c r="K50" s="11"/>
      <c r="L50" s="80"/>
      <c r="M50"/>
      <c r="N50"/>
      <c r="O50"/>
      <c r="P50"/>
      <c r="Q50"/>
      <c r="R50"/>
      <c r="S50"/>
      <c r="T50"/>
      <c r="U50"/>
      <c r="V50"/>
      <c r="W50"/>
      <c r="X50"/>
      <c r="Y50"/>
      <c r="Z50"/>
    </row>
    <row r="51" spans="2:26" ht="15.75" customHeight="1" x14ac:dyDescent="0.2">
      <c r="B51"/>
      <c r="C51"/>
      <c r="D51"/>
      <c r="E51" s="11"/>
      <c r="F51" s="80"/>
      <c r="G51" s="11"/>
      <c r="H51" s="80"/>
      <c r="I51" s="11"/>
      <c r="J51" s="80"/>
      <c r="K51" s="11"/>
      <c r="L51" s="80"/>
      <c r="M51"/>
      <c r="N51"/>
      <c r="O51"/>
      <c r="P51"/>
      <c r="Q51"/>
      <c r="R51"/>
      <c r="S51"/>
      <c r="T51"/>
      <c r="U51"/>
      <c r="V51"/>
      <c r="W51"/>
      <c r="X51"/>
      <c r="Y51"/>
      <c r="Z51"/>
    </row>
    <row r="52" spans="2:26" ht="15.75" customHeight="1" x14ac:dyDescent="0.2">
      <c r="B52"/>
      <c r="C52"/>
      <c r="D52"/>
      <c r="E52" s="11"/>
      <c r="F52" s="80"/>
      <c r="G52" s="11"/>
      <c r="H52" s="80"/>
      <c r="I52" s="11"/>
      <c r="J52" s="80"/>
      <c r="K52" s="11"/>
      <c r="L52" s="80"/>
      <c r="M52"/>
      <c r="N52"/>
      <c r="O52"/>
      <c r="P52"/>
      <c r="Q52"/>
      <c r="R52"/>
      <c r="S52"/>
      <c r="T52"/>
      <c r="U52"/>
      <c r="V52"/>
      <c r="W52"/>
      <c r="X52"/>
      <c r="Y52"/>
      <c r="Z52"/>
    </row>
    <row r="53" spans="2:26" ht="15.75" customHeight="1" x14ac:dyDescent="0.2">
      <c r="B53"/>
      <c r="C53"/>
      <c r="D53"/>
      <c r="E53" s="11"/>
      <c r="F53" s="80"/>
      <c r="G53" s="11"/>
      <c r="H53" s="80"/>
      <c r="I53" s="11"/>
      <c r="J53" s="80"/>
      <c r="K53" s="11"/>
      <c r="L53" s="80"/>
      <c r="M53"/>
      <c r="N53"/>
      <c r="O53"/>
      <c r="P53"/>
      <c r="Q53"/>
      <c r="R53"/>
      <c r="S53"/>
      <c r="T53"/>
      <c r="U53"/>
      <c r="V53"/>
      <c r="W53"/>
      <c r="X53"/>
      <c r="Y53"/>
      <c r="Z53"/>
    </row>
    <row r="54" spans="2:26" ht="15.75" customHeight="1" x14ac:dyDescent="0.2">
      <c r="B54"/>
      <c r="C54"/>
      <c r="D54"/>
      <c r="E54" s="11"/>
      <c r="F54" s="80"/>
      <c r="G54" s="11"/>
      <c r="H54" s="80"/>
      <c r="I54" s="11"/>
      <c r="J54" s="80"/>
      <c r="K54" s="11"/>
      <c r="L54" s="80"/>
      <c r="M54"/>
      <c r="N54"/>
      <c r="O54"/>
      <c r="P54"/>
      <c r="Q54"/>
      <c r="R54"/>
      <c r="S54"/>
      <c r="T54"/>
      <c r="U54"/>
      <c r="V54"/>
      <c r="W54"/>
      <c r="X54"/>
      <c r="Y54"/>
      <c r="Z54"/>
    </row>
    <row r="55" spans="2:26" ht="15.75" customHeight="1" x14ac:dyDescent="0.2">
      <c r="B55"/>
      <c r="C55"/>
      <c r="D55"/>
      <c r="E55" s="11"/>
      <c r="F55" s="80"/>
      <c r="G55" s="11"/>
      <c r="H55" s="80"/>
      <c r="I55" s="11"/>
      <c r="J55" s="80"/>
      <c r="K55" s="11"/>
      <c r="L55" s="80"/>
      <c r="M55"/>
      <c r="N55"/>
      <c r="O55"/>
      <c r="P55"/>
      <c r="Q55"/>
      <c r="R55"/>
      <c r="S55"/>
      <c r="T55"/>
      <c r="U55"/>
      <c r="V55"/>
      <c r="W55"/>
      <c r="X55"/>
      <c r="Y55"/>
      <c r="Z55"/>
    </row>
    <row r="56" spans="2:26" ht="15.75" customHeight="1" x14ac:dyDescent="0.2">
      <c r="B56"/>
      <c r="C56"/>
      <c r="D56"/>
      <c r="E56" s="11"/>
      <c r="F56" s="80"/>
      <c r="G56" s="11"/>
      <c r="H56" s="80"/>
      <c r="I56" s="11"/>
      <c r="J56" s="80"/>
      <c r="K56" s="11"/>
      <c r="L56" s="80"/>
      <c r="M56"/>
      <c r="N56"/>
      <c r="O56"/>
      <c r="P56"/>
      <c r="Q56"/>
      <c r="R56"/>
      <c r="S56"/>
      <c r="T56"/>
      <c r="U56"/>
      <c r="V56"/>
      <c r="W56"/>
      <c r="X56"/>
      <c r="Y56"/>
      <c r="Z56"/>
    </row>
    <row r="57" spans="2:26" ht="15.75" customHeight="1" x14ac:dyDescent="0.2">
      <c r="B57"/>
      <c r="C57"/>
      <c r="D57"/>
      <c r="E57" s="11"/>
      <c r="F57" s="80"/>
      <c r="G57" s="11"/>
      <c r="H57" s="80"/>
      <c r="I57" s="11"/>
      <c r="J57" s="80"/>
      <c r="K57" s="11"/>
      <c r="L57" s="80"/>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ht="15.75" customHeight="1"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row r="499" spans="2:26" x14ac:dyDescent="0.2">
      <c r="B499"/>
      <c r="C499"/>
      <c r="D499"/>
      <c r="E499"/>
      <c r="F499"/>
      <c r="G499"/>
      <c r="H499"/>
      <c r="I499"/>
      <c r="J499"/>
      <c r="K499"/>
      <c r="L499"/>
      <c r="M499"/>
      <c r="N499"/>
      <c r="O499"/>
      <c r="P499"/>
      <c r="Q499"/>
      <c r="R499"/>
      <c r="S499"/>
      <c r="T499"/>
      <c r="U499"/>
      <c r="V499"/>
      <c r="W499"/>
      <c r="X499"/>
      <c r="Y499"/>
      <c r="Z499"/>
    </row>
  </sheetData>
  <sortState ref="B5:Y17">
    <sortCondition ref="D5:D17"/>
    <sortCondition ref="B5:B17"/>
  </sortState>
  <phoneticPr fontId="27" type="noConversion"/>
  <dataValidations count="4">
    <dataValidation type="decimal" allowBlank="1" showInputMessage="1" showErrorMessage="1" errorTitle="LAPS" error="The number of laps is not within the limits set at the top of this sheet. Either correct the entry or reset the parameters" sqref="G19:G57 I19:I57 K19:K57 E19:E57">
      <formula1>#REF!</formula1>
      <formula2>#REF!</formula2>
    </dataValidation>
    <dataValidation type="decimal" allowBlank="1" showInputMessage="1" showErrorMessage="1" errorTitle="LAP TIME" error="The lap time is not within the limits set at the top of this sheet. Either correct the entry or reset the parameters" sqref="H19:H57 J19:J57 L19:L57 F19:F57">
      <formula1>$G$2</formula1>
      <formula2>#REF!</formula2>
    </dataValidation>
    <dataValidation type="decimal" allowBlank="1" showInputMessage="1" showErrorMessage="1" errorTitle="LAP TIME" error="The lap time is not within the limits set at the top of this sheet. Either correct the entry or reset the parameters" sqref="L4:L18 J4:J18 H4:H18 F4:F18">
      <formula1>$F$2</formula1>
      <formula2>#REF!</formula2>
    </dataValidation>
    <dataValidation type="decimal" allowBlank="1" showInputMessage="1" showErrorMessage="1" errorTitle="LAPS" error="The number of laps is not within the limits set at the top of this sheet. Either correct the entry or reset the parameters" sqref="K4:K18 I4:I18 G4:G18 E4:E18">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17" t="s">
        <v>66</v>
      </c>
      <c r="D3" s="117"/>
      <c r="E3" s="117"/>
      <c r="G3" s="117" t="s">
        <v>67</v>
      </c>
      <c r="H3" s="117"/>
      <c r="I3" s="117"/>
      <c r="K3" s="117" t="s">
        <v>68</v>
      </c>
      <c r="L3" s="117"/>
      <c r="M3" s="117"/>
      <c r="O3" s="117" t="s">
        <v>69</v>
      </c>
      <c r="P3" s="117"/>
      <c r="Q3" s="117"/>
    </row>
    <row r="4" spans="3:21" ht="15.75" x14ac:dyDescent="0.25">
      <c r="C4" s="33"/>
      <c r="D4" s="42"/>
      <c r="E4" s="45">
        <v>1</v>
      </c>
      <c r="F4" s="43"/>
      <c r="G4" s="42"/>
      <c r="H4" s="43"/>
      <c r="I4" s="46">
        <v>4</v>
      </c>
      <c r="J4" s="44"/>
      <c r="K4" s="42"/>
      <c r="L4" s="43"/>
      <c r="M4" s="46">
        <v>2</v>
      </c>
      <c r="N4" s="44"/>
      <c r="O4" s="42"/>
      <c r="P4" s="43"/>
      <c r="Q4" s="46">
        <v>5</v>
      </c>
      <c r="U4">
        <v>5</v>
      </c>
    </row>
    <row r="5" spans="3:21" x14ac:dyDescent="0.2">
      <c r="C5" s="113"/>
      <c r="D5" s="120"/>
      <c r="E5" s="121"/>
      <c r="F5" s="32"/>
      <c r="G5" s="116"/>
      <c r="H5" s="114"/>
      <c r="I5" s="115"/>
      <c r="J5" s="30"/>
      <c r="K5" s="109"/>
      <c r="L5" s="110"/>
      <c r="M5" s="111"/>
      <c r="N5" s="30"/>
      <c r="O5" s="106"/>
      <c r="P5" s="107"/>
      <c r="Q5" s="108"/>
    </row>
    <row r="19" spans="15:18" ht="18" x14ac:dyDescent="0.25">
      <c r="O19" s="118" t="s">
        <v>83</v>
      </c>
      <c r="P19" s="118"/>
      <c r="Q19" s="118"/>
      <c r="R19" s="118"/>
    </row>
    <row r="20" spans="15:18" ht="21.75" customHeight="1" x14ac:dyDescent="0.2">
      <c r="O20" s="119" t="s">
        <v>82</v>
      </c>
      <c r="P20" s="119"/>
      <c r="Q20" s="119"/>
      <c r="R20" s="68">
        <f>'Results templates'!X3</f>
        <v>87</v>
      </c>
    </row>
    <row r="21" spans="15:18" ht="21.75" customHeight="1" x14ac:dyDescent="0.2">
      <c r="O21" s="119" t="s">
        <v>81</v>
      </c>
      <c r="P21" s="119"/>
      <c r="Q21" s="119"/>
      <c r="R21" s="69">
        <v>130.75</v>
      </c>
    </row>
  </sheetData>
  <sheetProtection sheet="1" objects="1" scenarios="1"/>
  <mergeCells count="11">
    <mergeCell ref="O21:Q21"/>
    <mergeCell ref="C5:E5"/>
    <mergeCell ref="G5:I5"/>
    <mergeCell ref="K5:M5"/>
    <mergeCell ref="O5:Q5"/>
    <mergeCell ref="O20:Q20"/>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24" t="s">
        <v>21</v>
      </c>
      <c r="D4" s="124"/>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125" t="s">
        <v>19</v>
      </c>
      <c r="M5" s="126"/>
      <c r="N5" s="127"/>
      <c r="O5" s="1"/>
      <c r="P5" s="8"/>
      <c r="Q5" s="39"/>
      <c r="R5" s="92"/>
      <c r="S5" s="10" t="s">
        <v>22</v>
      </c>
      <c r="T5"/>
      <c r="U5" s="24"/>
      <c r="V5" s="21"/>
      <c r="W5" s="22"/>
      <c r="X5" s="13"/>
      <c r="Y5" s="13"/>
      <c r="Z5" s="13"/>
      <c r="AA5" s="22"/>
      <c r="AB5" s="13"/>
      <c r="AC5" s="13"/>
      <c r="AD5" s="22"/>
      <c r="AE5" s="122"/>
      <c r="AF5" s="122"/>
      <c r="AG5" s="122"/>
      <c r="AH5" s="22"/>
      <c r="AI5" s="22"/>
      <c r="AJ5" s="13"/>
      <c r="AK5" s="13"/>
      <c r="AL5" s="26"/>
      <c r="AN5" s="24"/>
      <c r="AO5" s="21"/>
      <c r="AP5" s="22"/>
      <c r="AQ5" s="13"/>
      <c r="AR5" s="13"/>
      <c r="AS5" s="13"/>
      <c r="AT5" s="22"/>
      <c r="AU5" s="13"/>
      <c r="AV5" s="13"/>
      <c r="AW5" s="22"/>
      <c r="AX5" s="122"/>
      <c r="AY5" s="122"/>
      <c r="AZ5" s="122"/>
      <c r="BA5" s="22"/>
      <c r="BB5" s="22"/>
      <c r="BC5" s="13"/>
      <c r="BD5" s="13"/>
      <c r="BE5" s="26"/>
      <c r="BG5" s="24"/>
      <c r="BH5" s="21"/>
      <c r="BI5" s="22"/>
      <c r="BJ5" s="13"/>
      <c r="BK5" s="13"/>
      <c r="BL5" s="13"/>
      <c r="BM5" s="22"/>
      <c r="BN5" s="13"/>
      <c r="BO5" s="13"/>
      <c r="BP5" s="22"/>
      <c r="BQ5" s="122"/>
      <c r="BR5" s="122"/>
      <c r="BS5" s="122"/>
      <c r="BT5" s="22"/>
      <c r="BU5" s="22"/>
      <c r="BV5" s="13"/>
      <c r="BW5" s="13"/>
      <c r="BX5" s="26"/>
      <c r="BZ5" s="24"/>
      <c r="CA5" s="21"/>
      <c r="CB5" s="22"/>
      <c r="CC5" s="13"/>
      <c r="CD5" s="13"/>
      <c r="CE5" s="13"/>
      <c r="CF5" s="22"/>
      <c r="CG5" s="13"/>
      <c r="CH5" s="13"/>
      <c r="CI5" s="22"/>
      <c r="CJ5" s="122"/>
      <c r="CK5" s="122"/>
      <c r="CL5" s="122"/>
      <c r="CM5" s="22"/>
      <c r="CN5" s="22"/>
      <c r="CO5" s="13"/>
      <c r="CP5" s="13"/>
      <c r="CQ5" s="26"/>
      <c r="CS5" s="24"/>
      <c r="CT5" s="21"/>
      <c r="CU5" s="22"/>
      <c r="CV5" s="13"/>
      <c r="CW5" s="13"/>
      <c r="CX5" s="13"/>
      <c r="CY5" s="22"/>
      <c r="CZ5" s="13"/>
      <c r="DA5" s="13"/>
      <c r="DB5" s="22"/>
      <c r="DC5" s="122"/>
      <c r="DD5" s="122"/>
      <c r="DE5" s="122"/>
      <c r="DF5" s="22"/>
      <c r="DG5" s="22"/>
      <c r="DH5" s="13"/>
      <c r="DI5" s="13"/>
      <c r="DJ5" s="26"/>
      <c r="DL5" s="24"/>
      <c r="DM5" s="21"/>
      <c r="DN5" s="22"/>
      <c r="DO5" s="13"/>
      <c r="DP5" s="13"/>
      <c r="DQ5" s="13"/>
      <c r="DR5" s="22"/>
      <c r="DS5" s="13"/>
      <c r="DT5" s="13"/>
      <c r="DU5" s="22"/>
      <c r="DV5" s="122"/>
      <c r="DW5" s="122"/>
      <c r="DX5" s="122"/>
      <c r="DY5" s="22"/>
      <c r="DZ5" s="22"/>
      <c r="EA5" s="13"/>
      <c r="EB5" s="13"/>
      <c r="EC5" s="26"/>
      <c r="EE5" s="24"/>
      <c r="EF5" s="21"/>
      <c r="EG5" s="22"/>
      <c r="EH5" s="13"/>
      <c r="EI5" s="13"/>
      <c r="EJ5" s="13"/>
      <c r="EK5" s="22"/>
      <c r="EL5" s="13"/>
      <c r="EM5" s="13"/>
      <c r="EN5" s="22"/>
      <c r="EO5" s="122"/>
      <c r="EP5" s="122"/>
      <c r="EQ5" s="122"/>
      <c r="ER5" s="22"/>
      <c r="ES5" s="22"/>
      <c r="ET5" s="13"/>
      <c r="EU5" s="13"/>
      <c r="EV5" s="26"/>
      <c r="EX5" s="24"/>
      <c r="EY5" s="21"/>
      <c r="EZ5" s="22"/>
      <c r="FA5" s="13"/>
      <c r="FB5" s="13"/>
      <c r="FC5" s="13"/>
      <c r="FD5" s="22"/>
      <c r="FE5" s="13"/>
      <c r="FF5" s="13"/>
      <c r="FG5" s="22"/>
      <c r="FH5" s="122"/>
      <c r="FI5" s="122"/>
      <c r="FJ5" s="122"/>
      <c r="FK5" s="22"/>
      <c r="FL5" s="22"/>
      <c r="FM5" s="13"/>
      <c r="FN5" s="13"/>
      <c r="FO5" s="26"/>
      <c r="FQ5" s="24"/>
      <c r="FR5" s="21"/>
      <c r="FS5" s="22"/>
      <c r="FT5" s="13"/>
      <c r="FU5" s="13"/>
      <c r="FV5" s="13"/>
      <c r="FW5" s="22"/>
      <c r="FX5" s="13"/>
      <c r="FY5" s="13"/>
      <c r="FZ5" s="22"/>
      <c r="GA5" s="122"/>
      <c r="GB5" s="122"/>
      <c r="GC5" s="122"/>
      <c r="GD5" s="22"/>
      <c r="GE5" s="22"/>
      <c r="GF5" s="13"/>
      <c r="GG5" s="13"/>
      <c r="GH5" s="26"/>
      <c r="GJ5" s="24"/>
      <c r="GK5" s="21"/>
      <c r="GL5" s="22"/>
      <c r="GM5" s="13"/>
      <c r="GN5" s="13"/>
      <c r="GO5" s="13"/>
      <c r="GP5" s="22"/>
      <c r="GQ5" s="13"/>
      <c r="GR5" s="13"/>
      <c r="GS5" s="22"/>
      <c r="GT5" s="122"/>
      <c r="GU5" s="122"/>
      <c r="GV5" s="122"/>
      <c r="GW5" s="22"/>
      <c r="GX5" s="22"/>
      <c r="GY5" s="13"/>
      <c r="GZ5" s="13"/>
      <c r="HA5" s="26"/>
      <c r="HC5" s="24"/>
      <c r="HD5" s="21"/>
      <c r="HE5" s="22"/>
      <c r="HF5" s="13"/>
      <c r="HG5" s="13"/>
      <c r="HH5" s="13"/>
      <c r="HI5" s="22"/>
      <c r="HJ5" s="13"/>
      <c r="HK5" s="13"/>
      <c r="HL5" s="22"/>
      <c r="HM5" s="122"/>
      <c r="HN5" s="122"/>
      <c r="HO5" s="122"/>
      <c r="HP5" s="22"/>
      <c r="HQ5" s="22"/>
      <c r="HR5" s="13"/>
      <c r="HS5" s="13"/>
      <c r="HT5" s="26"/>
      <c r="HV5" s="24"/>
      <c r="HW5" s="21"/>
      <c r="HX5" s="22"/>
      <c r="HY5" s="13"/>
      <c r="HZ5" s="13"/>
      <c r="IA5" s="13"/>
      <c r="IB5" s="22"/>
      <c r="IC5" s="13"/>
      <c r="ID5" s="13"/>
      <c r="IE5" s="22"/>
      <c r="IF5" s="122"/>
      <c r="IG5" s="122"/>
      <c r="IH5" s="122"/>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124" t="s">
        <v>48</v>
      </c>
      <c r="D9" s="124"/>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125" t="s">
        <v>19</v>
      </c>
      <c r="M10" s="126"/>
      <c r="N10" s="127"/>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124" t="s">
        <v>49</v>
      </c>
      <c r="D19" s="124"/>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125" t="s">
        <v>19</v>
      </c>
      <c r="M20" s="126"/>
      <c r="N20" s="127"/>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124" t="s">
        <v>38</v>
      </c>
      <c r="D29" s="124"/>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125" t="s">
        <v>19</v>
      </c>
      <c r="M30" s="126"/>
      <c r="N30" s="127"/>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124" t="s">
        <v>50</v>
      </c>
      <c r="D49" s="124"/>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125" t="s">
        <v>19</v>
      </c>
      <c r="M50" s="126"/>
      <c r="N50" s="127"/>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124" t="s">
        <v>54</v>
      </c>
      <c r="D159" s="124"/>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125" t="s">
        <v>19</v>
      </c>
      <c r="M160" s="126"/>
      <c r="N160" s="127"/>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124" t="s">
        <v>55</v>
      </c>
      <c r="D269" s="124"/>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125" t="s">
        <v>19</v>
      </c>
      <c r="M270" s="126"/>
      <c r="N270" s="127"/>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124" t="s">
        <v>61</v>
      </c>
      <c r="D379" s="124"/>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125" t="s">
        <v>19</v>
      </c>
      <c r="M380" s="126"/>
      <c r="N380" s="127"/>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123"/>
      <c r="D718" s="123"/>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122"/>
      <c r="M719" s="122"/>
      <c r="N719" s="122"/>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123"/>
      <c r="D778" s="123"/>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122"/>
      <c r="M779" s="122"/>
      <c r="N779" s="122"/>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123"/>
      <c r="D838" s="123"/>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122"/>
      <c r="M839" s="122"/>
      <c r="N839" s="122"/>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123"/>
      <c r="D898" s="123"/>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122"/>
      <c r="M899" s="122"/>
      <c r="N899" s="122"/>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123"/>
      <c r="D958" s="123"/>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122"/>
      <c r="M959" s="122"/>
      <c r="N959" s="122"/>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123"/>
      <c r="D1018" s="123"/>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122"/>
      <c r="M1019" s="122"/>
      <c r="N1019" s="122"/>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2013-06-21T19:14:47Z</dcterms:modified>
</cp:coreProperties>
</file>